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230" windowWidth="11580" windowHeight="6030" activeTab="5"/>
  </bookViews>
  <sheets>
    <sheet name="Bürgschaften Akte" sheetId="1" r:id="rId1"/>
    <sheet name="Bürgschaften 2009" sheetId="2" r:id="rId2"/>
    <sheet name="Bürgschaften 2010" sheetId="3" r:id="rId3"/>
    <sheet name="Bürgschaften 2011" sheetId="4" r:id="rId4"/>
    <sheet name="Bürgschaften 2012" sheetId="5" r:id="rId5"/>
    <sheet name="Bürgschaften 2013" sheetId="6" r:id="rId6"/>
  </sheets>
  <definedNames>
    <definedName name="_xlnm.Print_Titles" localSheetId="1">'Bürgschaften 2009'!$3:$6</definedName>
    <definedName name="_xlnm.Print_Titles" localSheetId="2">'Bürgschaften 2010'!$3:$6</definedName>
    <definedName name="_xlnm.Print_Titles" localSheetId="5">'Bürgschaften 2013'!$3:$5</definedName>
  </definedNames>
  <calcPr fullCalcOnLoad="1"/>
</workbook>
</file>

<file path=xl/sharedStrings.xml><?xml version="1.0" encoding="utf-8"?>
<sst xmlns="http://schemas.openxmlformats.org/spreadsheetml/2006/main" count="933" uniqueCount="239">
  <si>
    <r>
      <t xml:space="preserve">Modifizierte Ausfallbürgschaft für ein von der </t>
    </r>
    <r>
      <rPr>
        <b/>
        <sz val="10"/>
        <rFont val="PT Sans"/>
        <family val="2"/>
      </rPr>
      <t>Grafschafter Gewerbepark Genend GmbH</t>
    </r>
    <r>
      <rPr>
        <sz val="10"/>
        <rFont val="PT Sans"/>
        <family val="2"/>
      </rPr>
      <t xml:space="preserve"> aufgenommenes Darlehen von 1,25 Mio. € zur </t>
    </r>
    <r>
      <rPr>
        <b/>
        <sz val="10"/>
        <rFont val="PT Sans"/>
        <family val="2"/>
      </rPr>
      <t>Finanzierung der von der Bezirksregierung Düsseldorf zurückgeforderten Mittel aus dem "Regionalen Wirtschaftsförderprogramm (RWP)"</t>
    </r>
  </si>
  <si>
    <r>
      <t xml:space="preserve">Modifizierte Ausfallbürgschaft für ein von der </t>
    </r>
    <r>
      <rPr>
        <b/>
        <sz val="10"/>
        <rFont val="PT Sans"/>
        <family val="2"/>
      </rPr>
      <t>Wirtschaftsförderungs- und Strukturentwicklungsgesellschaft Moers mbH</t>
    </r>
    <r>
      <rPr>
        <sz val="10"/>
        <rFont val="PT Sans"/>
        <family val="2"/>
      </rPr>
      <t xml:space="preserve"> bei der Sparkasse am Niederrhein aufgenommenes Darlehen (</t>
    </r>
    <r>
      <rPr>
        <b/>
        <sz val="10"/>
        <rFont val="PT Sans"/>
        <family val="2"/>
      </rPr>
      <t>Erwerb von Grundstücken und Erschließungskosten des Gewerbegebietes Genend-Süd</t>
    </r>
    <r>
      <rPr>
        <sz val="10"/>
        <rFont val="PT Sans"/>
        <family val="2"/>
      </rPr>
      <t>) in Höhe von 1.000.000 €</t>
    </r>
    <r>
      <rPr>
        <b/>
        <sz val="10"/>
        <rFont val="PT Sans"/>
        <family val="2"/>
      </rPr>
      <t>.</t>
    </r>
  </si>
  <si>
    <r>
      <t xml:space="preserve">Modifizierte Ausfallbürgschaft für ein von der </t>
    </r>
    <r>
      <rPr>
        <b/>
        <sz val="10"/>
        <rFont val="PT Sans"/>
        <family val="2"/>
      </rPr>
      <t>Wirtschaftsförderungs- und Strukturentwicklungsgesellschaft Moers mbH</t>
    </r>
    <r>
      <rPr>
        <sz val="10"/>
        <rFont val="PT Sans"/>
        <family val="2"/>
      </rPr>
      <t xml:space="preserve"> bei der Sparkasse am Niederrhein aufgenommenes Darlehen (</t>
    </r>
    <r>
      <rPr>
        <b/>
        <sz val="10"/>
        <rFont val="PT Sans"/>
        <family val="2"/>
      </rPr>
      <t>Erwerb von Grundstücken und Erschließungskosten des Gewerbegebietes Genend-Süd</t>
    </r>
    <r>
      <rPr>
        <sz val="10"/>
        <rFont val="PT Sans"/>
        <family val="2"/>
      </rPr>
      <t>) in Höhe von 2.000.000 €</t>
    </r>
    <r>
      <rPr>
        <b/>
        <sz val="10"/>
        <rFont val="PT Sans"/>
        <family val="2"/>
      </rPr>
      <t>.</t>
    </r>
  </si>
  <si>
    <r>
      <t xml:space="preserve">Modifizierte Ausfallbürgschaft für einen von der </t>
    </r>
    <r>
      <rPr>
        <b/>
        <sz val="10"/>
        <rFont val="PT Sans"/>
        <family val="2"/>
      </rPr>
      <t>Wirtschaftsförderungs- und Strukturentwicklungsgesellschaft Moers mbH</t>
    </r>
    <r>
      <rPr>
        <sz val="10"/>
        <rFont val="PT Sans"/>
        <family val="2"/>
      </rPr>
      <t xml:space="preserve"> bei der Sparkasse am Niederrhein aufgenommenen Kontokorrentkredit in Höhe von 1.000.000 € zur </t>
    </r>
    <r>
      <rPr>
        <b/>
        <sz val="10"/>
        <rFont val="PT Sans"/>
        <family val="2"/>
      </rPr>
      <t>Sicherung der Liquidität</t>
    </r>
  </si>
  <si>
    <r>
      <t xml:space="preserve">Modifizierte Ausfallbürgschaft für einen der </t>
    </r>
    <r>
      <rPr>
        <b/>
        <sz val="10"/>
        <rFont val="PT Sans"/>
        <family val="2"/>
      </rPr>
      <t>Wirtschaftsförderungs- und Strukturentwicklungsgesellschaft Moers mbH</t>
    </r>
    <r>
      <rPr>
        <sz val="10"/>
        <rFont val="PT Sans"/>
        <family val="2"/>
      </rPr>
      <t xml:space="preserve"> von der Investitions-Bank NRW gewährten zweckgebundenen Investitionszuschuß in Höhe von 4.294.000 DM für die </t>
    </r>
    <r>
      <rPr>
        <b/>
        <sz val="10"/>
        <rFont val="PT Sans"/>
        <family val="2"/>
      </rPr>
      <t>Erschließung des Gewerbegebietes Genend-Süd</t>
    </r>
  </si>
  <si>
    <r>
      <t xml:space="preserve">Modifizierte Ausfallbürgschaft für ein von der </t>
    </r>
    <r>
      <rPr>
        <b/>
        <sz val="10"/>
        <rFont val="PT Sans"/>
        <family val="2"/>
      </rPr>
      <t>Moers Kultur GmbH</t>
    </r>
    <r>
      <rPr>
        <sz val="10"/>
        <rFont val="PT Sans"/>
        <family val="2"/>
      </rPr>
      <t xml:space="preserve"> bei der Sparkasse am Niederrhein aufgenommenes Darlehen in Höhe von 763.500 € zur </t>
    </r>
    <r>
      <rPr>
        <b/>
        <sz val="10"/>
        <rFont val="PT Sans"/>
        <family val="2"/>
      </rPr>
      <t>Finanzierung der laufenden Ausgaben</t>
    </r>
  </si>
  <si>
    <r>
      <t xml:space="preserve">Bürgschaft zugunsten der </t>
    </r>
    <r>
      <rPr>
        <b/>
        <sz val="10"/>
        <rFont val="PT Sans"/>
        <family val="2"/>
      </rPr>
      <t>Moers Kultur GmbH</t>
    </r>
    <r>
      <rPr>
        <sz val="10"/>
        <rFont val="PT Sans"/>
        <family val="2"/>
      </rPr>
      <t xml:space="preserve"> zur Absicherung der Landesförderung NRW und der Nutzung der Theaterhalle als Spielstätte für öffentliche kulturelle Zwecke für die Dauer der Zweckbindungsfrist von zehn Jahren</t>
    </r>
  </si>
  <si>
    <r>
      <t xml:space="preserve">Modifizierte Ausfallbürgschaft für ein von der </t>
    </r>
    <r>
      <rPr>
        <b/>
        <sz val="10"/>
        <rFont val="PT Sans"/>
        <family val="2"/>
      </rPr>
      <t>Projektgesellschaft Sanierung Moerser Schulen PRO:SA</t>
    </r>
    <r>
      <rPr>
        <sz val="10"/>
        <rFont val="PT Sans"/>
        <family val="2"/>
      </rPr>
      <t xml:space="preserve"> bei der WestLB AG aufgenommenes Darlehen in Höhe von 5.583.624 € zur </t>
    </r>
    <r>
      <rPr>
        <b/>
        <sz val="10"/>
        <rFont val="PT Sans"/>
        <family val="2"/>
      </rPr>
      <t>Finanzierung der Sanierung der Schulen in Moers</t>
    </r>
  </si>
  <si>
    <r>
      <t xml:space="preserve">Modifizierte Ausfallbürgschaft für ein von den </t>
    </r>
    <r>
      <rPr>
        <b/>
        <sz val="10"/>
        <rFont val="PT Sans"/>
        <family val="2"/>
      </rPr>
      <t xml:space="preserve">Städtischen Betrieben Moers AöR </t>
    </r>
    <r>
      <rPr>
        <sz val="10"/>
        <rFont val="PT Sans"/>
        <family val="2"/>
      </rPr>
      <t>bei der Landesbank Rheinland-Pfalz</t>
    </r>
    <r>
      <rPr>
        <b/>
        <sz val="10"/>
        <rFont val="PT Sans"/>
        <family val="2"/>
      </rPr>
      <t xml:space="preserve"> </t>
    </r>
    <r>
      <rPr>
        <sz val="10"/>
        <rFont val="PT Sans"/>
        <family val="2"/>
      </rPr>
      <t xml:space="preserve">aufgenommenes Darlehen in Höhe von 2.160.000 €  </t>
    </r>
    <r>
      <rPr>
        <b/>
        <sz val="10"/>
        <rFont val="PT Sans"/>
        <family val="2"/>
      </rPr>
      <t>zur Finanzierung der Anschaffung von Anlagevermögen</t>
    </r>
  </si>
  <si>
    <r>
      <t xml:space="preserve">Modifizierte Ausfallbürgschaft für ein von den </t>
    </r>
    <r>
      <rPr>
        <b/>
        <sz val="10"/>
        <rFont val="PT Sans"/>
        <family val="2"/>
      </rPr>
      <t xml:space="preserve">Städtischen Betrieben Moers AöR </t>
    </r>
    <r>
      <rPr>
        <sz val="10"/>
        <rFont val="PT Sans"/>
        <family val="2"/>
      </rPr>
      <t>bei der Deutschen Genossenschafts-Hypothekenbank</t>
    </r>
    <r>
      <rPr>
        <b/>
        <sz val="10"/>
        <rFont val="PT Sans"/>
        <family val="2"/>
      </rPr>
      <t xml:space="preserve"> </t>
    </r>
    <r>
      <rPr>
        <sz val="10"/>
        <rFont val="PT Sans"/>
        <family val="2"/>
      </rPr>
      <t xml:space="preserve">aufgenommenes Darlehen in Höhe von 661.492 €  </t>
    </r>
    <r>
      <rPr>
        <b/>
        <sz val="10"/>
        <rFont val="PT Sans"/>
        <family val="2"/>
      </rPr>
      <t>zur Finanzierung der Anschaffung von Anlagevermögen</t>
    </r>
  </si>
  <si>
    <r>
      <t xml:space="preserve">Modifizierte Ausfallbürgschaft für einen der </t>
    </r>
    <r>
      <rPr>
        <b/>
        <sz val="10"/>
        <rFont val="Arial"/>
        <family val="2"/>
      </rPr>
      <t>Wirtschaftsförderungs- und Strukturentwicklungsgesellschaft Moers mbH</t>
    </r>
    <r>
      <rPr>
        <sz val="10"/>
        <rFont val="Arial"/>
        <family val="0"/>
      </rPr>
      <t xml:space="preserve"> von der Investitions-Bank NRW gewährten zweckgebundenen Investitionszuschuß in Höhe von 4.294.000 DM für die </t>
    </r>
    <r>
      <rPr>
        <b/>
        <sz val="10"/>
        <rFont val="Arial"/>
        <family val="2"/>
      </rPr>
      <t>Erschließung des Gewerbegebietes Genend-Süd</t>
    </r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</si>
  <si>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</si>
  <si>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</si>
  <si>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</si>
  <si>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</si>
  <si>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</si>
  <si>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</si>
  <si>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</si>
  <si>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</si>
  <si>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</si>
  <si>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</si>
  <si>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</si>
  <si>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</si>
  <si>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</si>
  <si>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</si>
  <si>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</si>
  <si>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</si>
  <si>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</si>
  <si>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</si>
  <si>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</si>
  <si>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</si>
  <si>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</si>
  <si>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</si>
  <si>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</si>
  <si>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</si>
  <si>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</si>
  <si>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</si>
  <si>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</si>
  <si>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</si>
  <si>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</si>
  <si>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</si>
  <si>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</si>
  <si>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</si>
  <si>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</si>
  <si>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</si>
  <si>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</si>
  <si>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Gesamtsumme der übrigen Bürgschaften</t>
  </si>
  <si>
    <t>Zusammenstellung:</t>
  </si>
  <si>
    <t>Summe der Bürgschaften insgesamt</t>
  </si>
  <si>
    <t>Ursprungs-</t>
  </si>
  <si>
    <t>betrag</t>
  </si>
  <si>
    <t>Stand am</t>
  </si>
  <si>
    <t>DM</t>
  </si>
  <si>
    <t>Nachweis über die Bürgschaften</t>
  </si>
  <si>
    <t>14.</t>
  </si>
  <si>
    <t>Bezeichnung der Bürgschaften</t>
  </si>
  <si>
    <t xml:space="preserve"> I.</t>
  </si>
  <si>
    <t>II.</t>
  </si>
  <si>
    <t>Sonstige Bürgschaften</t>
  </si>
  <si>
    <t>Fernwärmeversorgung Niederrhein GmbH</t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</si>
  <si>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Moers aufgenommenes Darlehen in Höhe von 123.750 DM zur </t>
    </r>
    <r>
      <rPr>
        <b/>
        <sz val="10"/>
        <rFont val="Arial"/>
        <family val="2"/>
      </rPr>
      <t>Umwandlung von Büroräumen in 3 Mietwohnungen, Dresdner Ring 63/65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</si>
  <si>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Moers aufgenommenes Darlehen in Höhe von 600.000 DM zur </t>
    </r>
    <r>
      <rPr>
        <b/>
        <sz val="10"/>
        <rFont val="Arial"/>
        <family val="2"/>
      </rPr>
      <t>Finanzierung verschiedener Bau- und Modernisierungsmaßnahmen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</si>
  <si>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Moers aufgenommenes Darlehen in Höhe von 800.000 DM zur </t>
    </r>
    <r>
      <rPr>
        <b/>
        <sz val="10"/>
        <rFont val="Arial"/>
        <family val="2"/>
      </rPr>
      <t>Finanzierung verschiedenener Modernisierungs- und Sanierungsmaßnahmen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</si>
  <si>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Westdeuschen Landesbank, Münster, aufgenommenes Darlehen in Höhe von 4.900.000 DM </t>
    </r>
    <r>
      <rPr>
        <b/>
        <sz val="10"/>
        <rFont val="Arial"/>
        <family val="2"/>
      </rPr>
      <t>zur Finanzierung der Objekte Parkcafé, Kronprinzenstraße, Ankauf Landwehrstraße, Modernisierung Landwehrstraße, Modernisierung Obere Birk, Modernisierung Goldammerweg und Fasanenstraße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</si>
  <si>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Westfälischen Landschaft Bodenkreditbank AG, Münster, aufgenommenes Darlehen in Höhe  von 350.000 DM zur </t>
    </r>
    <r>
      <rPr>
        <b/>
        <sz val="10"/>
        <rFont val="Arial"/>
        <family val="2"/>
      </rPr>
      <t>Finanzierung der Modernisierungsmaßnahmen Grubenstraße 37</t>
    </r>
  </si>
  <si>
    <t>38.</t>
  </si>
  <si>
    <r>
      <t xml:space="preserve">Modifizierte Ausfallbürgschaft für ein von der </t>
    </r>
    <r>
      <rPr>
        <b/>
        <sz val="10"/>
        <rFont val="Arial"/>
        <family val="2"/>
      </rPr>
      <t xml:space="preserve">Wohnungsbau Stadt Moers GmbH </t>
    </r>
    <r>
      <rPr>
        <sz val="10"/>
        <rFont val="Arial"/>
        <family val="0"/>
      </rPr>
      <t xml:space="preserve">bei der Westfälischen Landschaft Bodenkreditbank AG, Münster, aufgenommenes Darlehen in Höhe von 370.000 DM zur </t>
    </r>
    <r>
      <rPr>
        <b/>
        <sz val="10"/>
        <rFont val="Arial"/>
        <family val="2"/>
      </rPr>
      <t>Finanzierung der Modernisierungsmaßnahmen Kronprinzenstraße 8 - 14</t>
    </r>
  </si>
  <si>
    <t>41.</t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</si>
  <si>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Nürnberger Hypothekenbank AG, Nürnberg, aufgenommenes Darlehen in Höhe von 1.569.000 DM zur </t>
    </r>
    <r>
      <rPr>
        <b/>
        <sz val="10"/>
        <rFont val="Arial"/>
        <family val="2"/>
      </rPr>
      <t>Ablösung eines von der Stadt Moers gewährten Darlehens</t>
    </r>
    <r>
      <rPr>
        <sz val="10"/>
        <rFont val="Arial"/>
        <family val="0"/>
      </rPr>
      <t xml:space="preserve"> über ursprünglich 1.630.000 DM</t>
    </r>
  </si>
  <si>
    <r>
      <t xml:space="preserve">Modifizierte Ausfallbürgschaft für ein von der </t>
    </r>
    <r>
      <rPr>
        <b/>
        <sz val="10"/>
        <rFont val="Arial"/>
        <family val="2"/>
      </rPr>
      <t xml:space="preserve">Wohnungsbau Stadt Moers GmbH </t>
    </r>
    <r>
      <rPr>
        <sz val="10"/>
        <rFont val="Arial"/>
        <family val="0"/>
      </rPr>
      <t xml:space="preserve">bei der Westdeutschen Landesbank, Düsseldorf, aufgenommenes Darlehen in Höhe von 750.000 DM zur </t>
    </r>
    <r>
      <rPr>
        <b/>
        <sz val="10"/>
        <rFont val="Arial"/>
        <family val="2"/>
      </rPr>
      <t>Finanzierung verschiedener Modernisierungs- bzw. Instandhaltungsmaßnahmen sowie der Aufstellung von ca. 45 Garagen im Wohnungsbestand Moers-Meerbeck-Hochstraß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</si>
  <si>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Westdeutschen Landesbank aufgenommenes Darlehen in Höhe von 4.275.000 DM zur </t>
    </r>
    <r>
      <rPr>
        <b/>
        <sz val="10"/>
        <rFont val="Arial"/>
        <family val="2"/>
      </rPr>
      <t>Ablösung der WfA-Restdarlehen</t>
    </r>
  </si>
  <si>
    <r>
      <t xml:space="preserve">Modifizierte Ausfallbürgschaft für ein durch die </t>
    </r>
    <r>
      <rPr>
        <b/>
        <sz val="10"/>
        <rFont val="Arial"/>
        <family val="2"/>
      </rPr>
      <t>Stadtbau Moers Entwicklungs-, Erschließungs- und Verwaltungs GmbH</t>
    </r>
    <r>
      <rPr>
        <sz val="10"/>
        <rFont val="Arial"/>
        <family val="0"/>
      </rPr>
      <t xml:space="preserve"> von der Muttergesellschaft Wohnungsbau Stadt Moers GmbH </t>
    </r>
    <r>
      <rPr>
        <b/>
        <sz val="10"/>
        <rFont val="Arial"/>
        <family val="2"/>
      </rPr>
      <t>übernommenes Darlehen</t>
    </r>
    <r>
      <rPr>
        <sz val="10"/>
        <rFont val="Arial"/>
        <family val="0"/>
      </rPr>
      <t xml:space="preserve"> in Höhe von 738.960 DM  </t>
    </r>
    <r>
      <rPr>
        <b/>
        <sz val="10"/>
        <rFont val="Arial"/>
        <family val="2"/>
      </rPr>
      <t>(Ankauf des Gebäudes Landwehrstr.6 / ursprünglich aufgenommen bei der Sparkasse Moers 800.000 DM)</t>
    </r>
  </si>
  <si>
    <r>
      <t xml:space="preserve">Modifizierte Ausfallbürgschaft für ein von der </t>
    </r>
    <r>
      <rPr>
        <b/>
        <sz val="10"/>
        <rFont val="Arial"/>
        <family val="2"/>
      </rPr>
      <t>Grafschaft Moers, Siedlungs- und Wohnungsbau GmbH</t>
    </r>
    <r>
      <rPr>
        <sz val="10"/>
        <rFont val="Arial"/>
        <family val="0"/>
      </rPr>
      <t>, Kamp-Lintfort, bei der Deutschen Ausgleichsbank, Bonn, aufgenommenes Darlehen in Höhe von 1.060.000 DM zum</t>
    </r>
    <r>
      <rPr>
        <b/>
        <sz val="10"/>
        <rFont val="Arial"/>
        <family val="2"/>
      </rPr>
      <t xml:space="preserve"> Bau von 8 Mietwohnungen für Aussiedler, Am Geldermannshof</t>
    </r>
  </si>
  <si>
    <r>
      <t xml:space="preserve">Modifizierte Ausfallbürgschaft für einen der </t>
    </r>
    <r>
      <rPr>
        <b/>
        <sz val="10"/>
        <rFont val="Arial"/>
        <family val="2"/>
      </rPr>
      <t xml:space="preserve">Grafschafter Gewerbepark Genend GmbH </t>
    </r>
    <r>
      <rPr>
        <sz val="10"/>
        <rFont val="Arial"/>
        <family val="0"/>
      </rPr>
      <t xml:space="preserve"> gewährten Investitionszuschuß der Investitions-Bank NRW zur </t>
    </r>
    <r>
      <rPr>
        <b/>
        <sz val="10"/>
        <rFont val="Arial"/>
        <family val="2"/>
      </rPr>
      <t>Finanzierung von Grunderwerb und Erschließungskosten</t>
    </r>
    <r>
      <rPr>
        <sz val="10"/>
        <rFont val="Arial"/>
        <family val="0"/>
      </rPr>
      <t>. Der Bürgschaftsbetrag entspricht dem Beteiligungsverhältnis der Stadt Moers.</t>
    </r>
  </si>
  <si>
    <r>
      <t xml:space="preserve">Selbstschuldnerische Bürgschaft gem. § 13 der Satzung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Zahlung eines Ausgleichsbetrages</t>
    </r>
    <r>
      <rPr>
        <sz val="10"/>
        <rFont val="Arial"/>
        <family val="0"/>
      </rPr>
      <t xml:space="preserve">  bei Ausscheiden aus der Zusatzversorgungskasse </t>
    </r>
    <r>
      <rPr>
        <b/>
        <sz val="10"/>
        <rFont val="Arial"/>
        <family val="2"/>
      </rPr>
      <t>an die Rheinische Zusatzversorgungskasse</t>
    </r>
    <r>
      <rPr>
        <sz val="10"/>
        <rFont val="Arial"/>
        <family val="0"/>
      </rPr>
      <t>. (Der Betrag wird erst zum Zeitpunkt des Ausscheidens festgestellt.)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</si>
  <si>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Moers aufgenommenes Darlehen in Höhe von 150.000 DM für </t>
    </r>
    <r>
      <rPr>
        <b/>
        <sz val="10"/>
        <rFont val="Arial"/>
        <family val="2"/>
      </rPr>
      <t>Modernisierungs- und Instandsetzungsmaßnahmen an den Gebäuden Kranichstraße</t>
    </r>
  </si>
  <si>
    <r>
      <t>Modifizierte Ausfallbürschaft für ein von der</t>
    </r>
    <r>
      <rPr>
        <b/>
        <sz val="10"/>
        <rFont val="Arial"/>
        <family val="2"/>
      </rPr>
      <t xml:space="preserve"> Wohnungsbau Stadt Moers GmbH </t>
    </r>
    <r>
      <rPr>
        <sz val="10"/>
        <rFont val="Arial"/>
        <family val="0"/>
      </rPr>
      <t xml:space="preserve">bei der Westfälischen Landschaft, Bodenkreditbank AG, Münster, aufgenommenes Darlehen in Höhe von 4.600.000 DM zur </t>
    </r>
    <r>
      <rPr>
        <b/>
        <sz val="10"/>
        <rFont val="Arial"/>
        <family val="2"/>
      </rPr>
      <t>Schaffung verschiedener Wohneinheiten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</si>
  <si>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Bayerischen Vereinsbank AG, München, aufgenommenes Darlehen in Höhe von 11.500.000 DM zur </t>
    </r>
    <r>
      <rPr>
        <b/>
        <sz val="10"/>
        <rFont val="Arial"/>
        <family val="2"/>
      </rPr>
      <t>Finanzierung des Bauvorhabens Um- und Ausbau des Gebäudes Tubsikuhlen und zur Restfinanzierung der Bauvorhaben Um- und Ausbau Barbaraschule, Modernisierung Moers-Meerbeck-Hochstraß und Dachge- schoßausbau Heinrichstraße/Essenberger Straße</t>
    </r>
  </si>
  <si>
    <r>
      <t xml:space="preserve">Modifizierte Ausfallbürgschaft für ein von der </t>
    </r>
    <r>
      <rPr>
        <b/>
        <sz val="10"/>
        <rFont val="Arial"/>
        <family val="2"/>
      </rPr>
      <t xml:space="preserve">Wohnungsbau Stadt Moers GmbH </t>
    </r>
    <r>
      <rPr>
        <sz val="10"/>
        <rFont val="Arial"/>
        <family val="0"/>
      </rPr>
      <t xml:space="preserve">bei der Bayerischen Vereinsbank AG, München, aufgenommenes Darlehen in Höhe von 600.000 DM zur </t>
    </r>
    <r>
      <rPr>
        <b/>
        <sz val="10"/>
        <rFont val="Arial"/>
        <family val="2"/>
      </rPr>
      <t>Finanzierung des Anbaus der Sparkassenzweigstelle Moers-Mattheck</t>
    </r>
  </si>
  <si>
    <r>
      <t xml:space="preserve">Modifizierte Ausfallbürgschaft für ein von der </t>
    </r>
    <r>
      <rPr>
        <b/>
        <sz val="10"/>
        <rFont val="Arial"/>
        <family val="2"/>
      </rPr>
      <t>Grafschafter Gewerbepark Genend GmbH</t>
    </r>
    <r>
      <rPr>
        <sz val="10"/>
        <rFont val="Arial"/>
        <family val="0"/>
      </rPr>
      <t xml:space="preserve"> bei der Stadtsparkasse Neukirchen-Vluyn aufgenommenes Darlehen von 4,0 Mio. DM zur </t>
    </r>
    <r>
      <rPr>
        <b/>
        <sz val="10"/>
        <rFont val="Arial"/>
        <family val="2"/>
      </rPr>
      <t>Finanzierung von Grunderwerb und Erschließungskosten</t>
    </r>
    <r>
      <rPr>
        <sz val="10"/>
        <rFont val="Arial"/>
        <family val="0"/>
      </rPr>
      <t>. Der Bürgschaftsbetrag entspricht dem Beteiligungsverhältnis der Stadt Moers.</t>
    </r>
  </si>
  <si>
    <t>5.</t>
  </si>
  <si>
    <t>6.</t>
  </si>
  <si>
    <t>7.</t>
  </si>
  <si>
    <t>8.</t>
  </si>
  <si>
    <t>9.</t>
  </si>
  <si>
    <r>
      <t xml:space="preserve">Modifizierte Ausfallbürgschaft für ein bei der HypoVereinsbank AG, München, in Höhe eines Teilbetrages von 5.000.000 DM aufgenommenes Darlehen zur </t>
    </r>
    <r>
      <rPr>
        <b/>
        <sz val="10"/>
        <rFont val="Arial"/>
        <family val="2"/>
      </rPr>
      <t>Finanzierung von Investitionen im Versorgungsgebiet Moers und Rheinkamp</t>
    </r>
    <r>
      <rPr>
        <sz val="10"/>
        <rFont val="Arial"/>
        <family val="0"/>
      </rPr>
      <t xml:space="preserve"> (Gesamtdarlehenshöhe 15,0 Mio. DM) </t>
    </r>
  </si>
  <si>
    <r>
      <t xml:space="preserve">Modifizierte Ausfallbürgschaft für ein von der </t>
    </r>
    <r>
      <rPr>
        <b/>
        <sz val="10"/>
        <rFont val="Arial"/>
        <family val="2"/>
      </rPr>
      <t>Energie Wasser Niederrhein GmbH</t>
    </r>
    <r>
      <rPr>
        <sz val="10"/>
        <rFont val="Arial"/>
        <family val="0"/>
      </rPr>
      <t xml:space="preserve"> bei der Bayerischen Vereinsbank AG, München, aufgenommenes Darlehen in Höhe von 7.000.000 DM zur teilweisen </t>
    </r>
    <r>
      <rPr>
        <b/>
        <sz val="10"/>
        <rFont val="Arial"/>
        <family val="2"/>
      </rPr>
      <t>Finanzierung des Kaufpreises der Stromversorgungseinrichtungen der RWE AG in Essen</t>
    </r>
  </si>
  <si>
    <t>17.</t>
  </si>
  <si>
    <r>
      <t xml:space="preserve">Modifizierte Ausfallbürgschaft für ein von der </t>
    </r>
    <r>
      <rPr>
        <b/>
        <sz val="10"/>
        <rFont val="Arial"/>
        <family val="2"/>
      </rPr>
      <t>Energie Wasser Niederrhein GmbH</t>
    </r>
    <r>
      <rPr>
        <sz val="10"/>
        <rFont val="Arial"/>
        <family val="0"/>
      </rPr>
      <t xml:space="preserve"> bei der Bayerischen Hypo- und Vereinsbank AG, München, aufgenommenes Darlehen von 20.000.000 DM für </t>
    </r>
    <r>
      <rPr>
        <b/>
        <sz val="10"/>
        <rFont val="Arial"/>
        <family val="2"/>
      </rPr>
      <t>Umschuldungsmaßnahmen von Altdarlehen</t>
    </r>
  </si>
  <si>
    <r>
      <t xml:space="preserve">Modifizierte Ausfallbürgschaft für ein von der </t>
    </r>
    <r>
      <rPr>
        <b/>
        <sz val="10"/>
        <rFont val="Arial"/>
        <family val="2"/>
      </rPr>
      <t xml:space="preserve">Energie Wasser Niederrhein GmbH </t>
    </r>
    <r>
      <rPr>
        <sz val="10"/>
        <rFont val="Arial"/>
        <family val="0"/>
      </rPr>
      <t xml:space="preserve">bei der Landesbank Hessen-Thüringen, Frankfurt, aufgenommenen Darlehens-Teilbetrag von 3.000.000 DM zur </t>
    </r>
    <r>
      <rPr>
        <b/>
        <sz val="10"/>
        <rFont val="Arial"/>
        <family val="2"/>
      </rPr>
      <t>Kaufpreisfinanzierung des RWE-Netzes</t>
    </r>
    <r>
      <rPr>
        <sz val="10"/>
        <rFont val="Arial"/>
        <family val="0"/>
      </rPr>
      <t xml:space="preserve"> (Gesamtdarlehensbetrag 5,0 Mio. DM)</t>
    </r>
  </si>
  <si>
    <r>
      <t xml:space="preserve">Modifizierte Ausfallbürgschaft für einen der </t>
    </r>
    <r>
      <rPr>
        <b/>
        <sz val="10"/>
        <rFont val="Arial"/>
        <family val="2"/>
      </rPr>
      <t>Grafschafter Gewerbepark Genend GmbH</t>
    </r>
    <r>
      <rPr>
        <sz val="10"/>
        <rFont val="Arial"/>
        <family val="0"/>
      </rPr>
      <t xml:space="preserve"> gewährten Investitionszuschuß der Investitions-Bank NRW zur </t>
    </r>
    <r>
      <rPr>
        <b/>
        <sz val="10"/>
        <rFont val="Arial"/>
        <family val="2"/>
      </rPr>
      <t>Finanzierung von Grunderwerb und Erschließungskosten</t>
    </r>
    <r>
      <rPr>
        <sz val="10"/>
        <rFont val="Arial"/>
        <family val="0"/>
      </rPr>
      <t>. Der Bürgschaftsbetrag entspricht dem Beteiligungsverhältnis.</t>
    </r>
  </si>
  <si>
    <t>EUR</t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</si>
  <si>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Moers aufgenommenes Darlehen von 1.640.000 DM zur </t>
    </r>
    <r>
      <rPr>
        <b/>
        <sz val="10"/>
        <rFont val="Arial"/>
        <family val="2"/>
      </rPr>
      <t>Finanzierung bzw. Abschlußfinanzierung verschiedener Baumaßnahmen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</si>
  <si>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Moers aufgenommenes Darlehen von 5.190.000 DM zur </t>
    </r>
    <r>
      <rPr>
        <b/>
        <sz val="10"/>
        <rFont val="Arial"/>
        <family val="2"/>
      </rPr>
      <t>Finanzierung der Ablösung von Bürgschaftsprovisionen</t>
    </r>
    <r>
      <rPr>
        <sz val="10"/>
        <rFont val="Arial"/>
        <family val="0"/>
      </rPr>
      <t xml:space="preserve"> an die Stadt Moers</t>
    </r>
  </si>
  <si>
    <r>
      <t>Modifizierte Ausfallbürgschaft zugunsten der</t>
    </r>
    <r>
      <rPr>
        <b/>
        <sz val="10"/>
        <rFont val="Arial"/>
        <family val="2"/>
      </rPr>
      <t xml:space="preserve"> Wohnungs-Verwaltungsgesellschaft Moers mbH &amp; Co. KG</t>
    </r>
    <r>
      <rPr>
        <sz val="10"/>
        <rFont val="Arial"/>
        <family val="0"/>
      </rPr>
      <t xml:space="preserve"> für ein ursprünglich von der </t>
    </r>
    <r>
      <rPr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Westdeuschen Landesbank, Münster, aufgenommenes Darlehen in Höhe von 60.250.000 DM zur </t>
    </r>
    <r>
      <rPr>
        <b/>
        <sz val="10"/>
        <rFont val="Arial"/>
        <family val="2"/>
      </rPr>
      <t xml:space="preserve">Finanzierung des Erwerbs von städtischem Grundbesitz in Moers-Meerbeck-Hochstraß und der noch durchzuführenden Modernisierungsmaßnahmen </t>
    </r>
    <r>
      <rPr>
        <b/>
        <u val="single"/>
        <sz val="10"/>
        <rFont val="Arial"/>
        <family val="2"/>
      </rPr>
      <t>übertragen im Rahmen der Umsetzung des DIL-Projektes</t>
    </r>
  </si>
  <si>
    <r>
      <t xml:space="preserve">Modifizierte Ausfallbürgschaft für ein von der </t>
    </r>
    <r>
      <rPr>
        <b/>
        <sz val="10"/>
        <rFont val="Arial"/>
        <family val="2"/>
      </rPr>
      <t xml:space="preserve">Wohnungs-Verwaltungsgesellschaft Moers mbH &amp; Co. KG </t>
    </r>
    <r>
      <rPr>
        <sz val="10"/>
        <rFont val="Arial"/>
        <family val="0"/>
      </rPr>
      <t xml:space="preserve"> bei der WestLB Düsseldorf aufgenommenes aufvalutierendes Darlehen von anfänglich 5.450.900,74 DM zur </t>
    </r>
    <r>
      <rPr>
        <b/>
        <sz val="10"/>
        <rFont val="Arial"/>
        <family val="2"/>
      </rPr>
      <t>Durchführung des DIL-Projektes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</si>
  <si>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Westdeutschen ImmobilienBank aufgenommenes Darlehen in Höhe von 1.080.000 DM zur </t>
    </r>
    <r>
      <rPr>
        <b/>
        <sz val="10"/>
        <rFont val="Arial"/>
        <family val="2"/>
      </rPr>
      <t>Mitfinanzierung des Bauvorhabens Julius-Leber-Straße (Bau von 10 Altenwohnungen)</t>
    </r>
  </si>
  <si>
    <r>
      <t xml:space="preserve">Modifizierte Ausfallbürgschaft für ein von der </t>
    </r>
    <r>
      <rPr>
        <b/>
        <sz val="10"/>
        <rFont val="Arial"/>
        <family val="2"/>
      </rPr>
      <t>Energie Wasser Niederrhein GmbH</t>
    </r>
    <r>
      <rPr>
        <sz val="10"/>
        <rFont val="Arial"/>
        <family val="0"/>
      </rPr>
      <t xml:space="preserve"> bei der Deutschen Postbank AG, Köln, aufgenommenes Darlehen in Höhe von 7.000.000 DM zur </t>
    </r>
    <r>
      <rPr>
        <b/>
        <sz val="10"/>
        <rFont val="Arial"/>
        <family val="2"/>
      </rPr>
      <t>Kaufpreisfinanzierung des RWE-Netzes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</si>
  <si>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am Niederrhein aufgenommenes Darlehen von 250.000 € zur </t>
    </r>
    <r>
      <rPr>
        <b/>
        <sz val="10"/>
        <rFont val="Arial"/>
        <family val="2"/>
      </rPr>
      <t>Finanzierung der Umbaukosten des Gebäudes Bürgerservice Moers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</si>
  <si>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Sparkasse am Niederrhein aufgenommenes Darlehen von 350.000 € zur </t>
    </r>
    <r>
      <rPr>
        <b/>
        <sz val="10"/>
        <rFont val="Arial"/>
        <family val="2"/>
      </rPr>
      <t>Finanzierung des Ankaufs des Bahnhofgebäudes in Moers</t>
    </r>
  </si>
  <si>
    <t>1.</t>
  </si>
  <si>
    <t>2.</t>
  </si>
  <si>
    <t>3.</t>
  </si>
  <si>
    <t>4.</t>
  </si>
  <si>
    <t>10.</t>
  </si>
  <si>
    <t>42.</t>
  </si>
  <si>
    <r>
      <t xml:space="preserve">Modifizierte Ausfallbürgschaft für ein von der </t>
    </r>
    <r>
      <rPr>
        <b/>
        <sz val="10"/>
        <rFont val="Arial"/>
        <family val="2"/>
      </rPr>
      <t>Grundstücksgesellschaft "Königlicher Hof" mbH</t>
    </r>
    <r>
      <rPr>
        <sz val="10"/>
        <rFont val="Arial"/>
        <family val="0"/>
      </rPr>
      <t xml:space="preserve"> bei der Sparkasse Moers aufgenommenes Darlehen für den Teilbetrag in Höhe von in 4.800.000 DM (Gesamtvolumen 6,0 Mio. DM) zur </t>
    </r>
    <r>
      <rPr>
        <b/>
        <sz val="10"/>
        <rFont val="Arial"/>
        <family val="2"/>
      </rPr>
      <t>Umwandlung der aus dem Kauf des Gebäudes "Hotel zur Linde" und des Hotelneubaus entstandenen Verbindlichkeiten in ein langfristiges Darlehen</t>
    </r>
  </si>
  <si>
    <r>
      <t xml:space="preserve">Modifizierte Ausfallbürgschaft für ein von der </t>
    </r>
    <r>
      <rPr>
        <b/>
        <sz val="10"/>
        <rFont val="Arial"/>
        <family val="2"/>
      </rPr>
      <t>Festival Moers Kultur GmbH</t>
    </r>
    <r>
      <rPr>
        <sz val="10"/>
        <rFont val="Arial"/>
        <family val="0"/>
      </rPr>
      <t xml:space="preserve"> bei der Sparkasse am Niederrhein aufgenommenes Darlehen in Höhe von 150.000 € zur </t>
    </r>
    <r>
      <rPr>
        <b/>
        <sz val="10"/>
        <rFont val="Arial"/>
        <family val="2"/>
      </rPr>
      <t>Finanzierung des Umbaus des Festivalgeländes und des Honorars des neuen künstlerischen Leiters</t>
    </r>
    <r>
      <rPr>
        <sz val="10"/>
        <rFont val="Arial"/>
        <family val="0"/>
      </rPr>
      <t>.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</si>
  <si>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SEB Hypothekenbank, Frankfurt aufgenommenes Darlehen von 1.200.000 € zur </t>
    </r>
    <r>
      <rPr>
        <b/>
        <sz val="10"/>
        <rFont val="Arial"/>
        <family val="2"/>
      </rPr>
      <t>Finanzierung veschiedener Baumaßnahmen in Moers</t>
    </r>
  </si>
  <si>
    <r>
      <t xml:space="preserve">Modifizierte Ausfallbürgschaft für ein von der </t>
    </r>
    <r>
      <rPr>
        <b/>
        <sz val="10"/>
        <rFont val="Arial"/>
        <family val="2"/>
      </rPr>
      <t>Stadtbau Moers Entwicklungs-, Erschließungs- und Verwaltungs GmbH</t>
    </r>
    <r>
      <rPr>
        <sz val="10"/>
        <rFont val="Arial"/>
        <family val="0"/>
      </rPr>
      <t xml:space="preserve"> aufgenommenes </t>
    </r>
    <r>
      <rPr>
        <sz val="10"/>
        <rFont val="Arial"/>
        <family val="2"/>
      </rPr>
      <t>Darlehen</t>
    </r>
    <r>
      <rPr>
        <sz val="10"/>
        <rFont val="Arial"/>
        <family val="0"/>
      </rPr>
      <t xml:space="preserve"> in Höhe von 4.400.000 €  </t>
    </r>
    <r>
      <rPr>
        <b/>
        <sz val="10"/>
        <rFont val="Arial"/>
        <family val="2"/>
      </rPr>
      <t>zur Finanzierung eines Grundstücksankaufes</t>
    </r>
  </si>
  <si>
    <r>
      <t xml:space="preserve">Modifizierte Ausfallbürgschaft für ein von der </t>
    </r>
    <r>
      <rPr>
        <b/>
        <sz val="10"/>
        <rFont val="Arial"/>
        <family val="2"/>
      </rPr>
      <t>Projektgesellschaft Sanierung Moerser Schulen PRO:SA</t>
    </r>
    <r>
      <rPr>
        <sz val="10"/>
        <rFont val="Arial"/>
        <family val="0"/>
      </rPr>
      <t xml:space="preserve"> bei der WestLB AG aufgenommenes Darlehen in Höhe von 16.052.750 € zur </t>
    </r>
    <r>
      <rPr>
        <b/>
        <sz val="10"/>
        <rFont val="Arial"/>
        <family val="2"/>
      </rPr>
      <t>Finanzierung der Sanierung der Schulen in Moers</t>
    </r>
    <r>
      <rPr>
        <sz val="10"/>
        <rFont val="Arial"/>
        <family val="0"/>
      </rPr>
      <t>.</t>
    </r>
  </si>
  <si>
    <r>
      <t xml:space="preserve">Modifizierte Ausfallbürgschaft für ein von der </t>
    </r>
    <r>
      <rPr>
        <b/>
        <sz val="10"/>
        <rFont val="Arial"/>
        <family val="2"/>
      </rPr>
      <t>Wohungsbau Stadt Moers GmbH</t>
    </r>
    <r>
      <rPr>
        <sz val="10"/>
        <rFont val="Arial"/>
        <family val="0"/>
      </rPr>
      <t xml:space="preserve"> bei der Westfälischen Landschaft, Bodenkreditbank AG, Münster, aufgenommenes Darlehen in Höhe von 3.000.000 DM zur </t>
    </r>
    <r>
      <rPr>
        <b/>
        <sz val="10"/>
        <rFont val="Arial"/>
        <family val="2"/>
      </rPr>
      <t>Finanzierung des Bauvorhabens Um- und Ausbau der Barbaraschule</t>
    </r>
  </si>
  <si>
    <r>
      <t xml:space="preserve">Modifizierte Ausfallbürgschaft für ein von der </t>
    </r>
    <r>
      <rPr>
        <b/>
        <sz val="10"/>
        <rFont val="Arial"/>
        <family val="2"/>
      </rPr>
      <t>Wohungsbau Stadt Moers GmbH</t>
    </r>
    <r>
      <rPr>
        <sz val="10"/>
        <rFont val="Arial"/>
        <family val="0"/>
      </rPr>
      <t xml:space="preserve"> bei der Westfälischen Landschaft, Bodenkreditbank AG, Münster, aufgenommenes Darlehen in Höhe von 8.800.000 DM zur</t>
    </r>
    <r>
      <rPr>
        <b/>
        <sz val="10"/>
        <rFont val="Arial"/>
        <family val="2"/>
      </rPr>
      <t xml:space="preserve"> Finanzierung von Modernisierungsarbeiten in Moers-Meerbeck-Hochstraß</t>
    </r>
  </si>
  <si>
    <r>
      <t xml:space="preserve">Modifizierte Ausfallbürgschaft für ein von der </t>
    </r>
    <r>
      <rPr>
        <b/>
        <sz val="10"/>
        <rFont val="Arial"/>
        <family val="2"/>
      </rPr>
      <t>Stadtbau Moers Entwicklungs-, Erschließungs- und Verwaltungs GmbH</t>
    </r>
    <r>
      <rPr>
        <sz val="10"/>
        <rFont val="Arial"/>
        <family val="0"/>
      </rPr>
      <t xml:space="preserve"> aufgenommenes </t>
    </r>
    <r>
      <rPr>
        <sz val="10"/>
        <rFont val="Arial"/>
        <family val="2"/>
      </rPr>
      <t>Darlehen</t>
    </r>
    <r>
      <rPr>
        <sz val="10"/>
        <rFont val="Arial"/>
        <family val="0"/>
      </rPr>
      <t xml:space="preserve"> in Höhe von 1.915.000 €  </t>
    </r>
    <r>
      <rPr>
        <b/>
        <sz val="10"/>
        <rFont val="Arial"/>
        <family val="2"/>
      </rPr>
      <t>zur Finanzierung der Verlagerung des Jugendzentrums "Volksschule"</t>
    </r>
  </si>
  <si>
    <r>
      <t xml:space="preserve">Modifizierte Ausfallbürgschaft für ein von den </t>
    </r>
    <r>
      <rPr>
        <b/>
        <sz val="10"/>
        <rFont val="Arial"/>
        <family val="2"/>
      </rPr>
      <t xml:space="preserve">Städtischen Betrieben Moers AöR </t>
    </r>
    <r>
      <rPr>
        <sz val="10"/>
        <rFont val="Arial"/>
        <family val="2"/>
      </rPr>
      <t>bei der Landesbank Rheinland-Pfalz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aufgenommenes </t>
    </r>
    <r>
      <rPr>
        <sz val="10"/>
        <rFont val="Arial"/>
        <family val="2"/>
      </rPr>
      <t>Darlehen</t>
    </r>
    <r>
      <rPr>
        <sz val="10"/>
        <rFont val="Arial"/>
        <family val="0"/>
      </rPr>
      <t xml:space="preserve"> in Höhe von 2.160.000 €  </t>
    </r>
    <r>
      <rPr>
        <b/>
        <sz val="10"/>
        <rFont val="Arial"/>
        <family val="2"/>
      </rPr>
      <t>zur Finanzierung der Anschaffung von Anlagevermögen</t>
    </r>
  </si>
  <si>
    <r>
      <t xml:space="preserve">Modifizierte Ausfallbürgschaft für ein von den </t>
    </r>
    <r>
      <rPr>
        <b/>
        <sz val="10"/>
        <rFont val="Arial"/>
        <family val="2"/>
      </rPr>
      <t xml:space="preserve">Städtischen Betrieben Moers AöR </t>
    </r>
    <r>
      <rPr>
        <sz val="10"/>
        <rFont val="Arial"/>
        <family val="2"/>
      </rPr>
      <t>bei der Deutschen Genossenschafts-Hypothekenbank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aufgenommenes </t>
    </r>
    <r>
      <rPr>
        <sz val="10"/>
        <rFont val="Arial"/>
        <family val="2"/>
      </rPr>
      <t>Darlehen</t>
    </r>
    <r>
      <rPr>
        <sz val="10"/>
        <rFont val="Arial"/>
        <family val="0"/>
      </rPr>
      <t xml:space="preserve"> in Höhe von 661.492 €  </t>
    </r>
    <r>
      <rPr>
        <b/>
        <sz val="10"/>
        <rFont val="Arial"/>
        <family val="2"/>
      </rPr>
      <t>zur Finanzierung der Anschaffung von Anlagevermögen</t>
    </r>
  </si>
  <si>
    <r>
      <t xml:space="preserve">Modifizierte Ausfallbürgschaft für ein von der </t>
    </r>
    <r>
      <rPr>
        <b/>
        <sz val="10"/>
        <rFont val="Arial"/>
        <family val="2"/>
      </rPr>
      <t>Wirtschaftsförderungs- und Strukturentwicklungsgesellschaft Moers mbH</t>
    </r>
    <r>
      <rPr>
        <sz val="10"/>
        <rFont val="Arial"/>
        <family val="2"/>
      </rPr>
      <t xml:space="preserve"> bei der Sparkasse am Niederrhein aufgenommenes Darlehen (</t>
    </r>
    <r>
      <rPr>
        <b/>
        <sz val="10"/>
        <rFont val="Arial"/>
        <family val="2"/>
      </rPr>
      <t>Erwerb von Grundstücken und Erschließungskosten des Gewerbegebietes Genend-Süd</t>
    </r>
    <r>
      <rPr>
        <sz val="10"/>
        <rFont val="Arial"/>
        <family val="2"/>
      </rPr>
      <t>) in Höhe von 4.500.000 €</t>
    </r>
    <r>
      <rPr>
        <b/>
        <sz val="10"/>
        <rFont val="Arial"/>
        <family val="2"/>
      </rPr>
      <t>.</t>
    </r>
  </si>
  <si>
    <r>
      <t xml:space="preserve">Modifizierte Ausfallbürgschaft für einen von der </t>
    </r>
    <r>
      <rPr>
        <b/>
        <sz val="10"/>
        <rFont val="Arial"/>
        <family val="2"/>
      </rPr>
      <t>Wirtschaftsförderungs- und Strukturentwicklungsgesellschaft Moers mbH</t>
    </r>
    <r>
      <rPr>
        <sz val="10"/>
        <rFont val="Arial"/>
        <family val="2"/>
      </rPr>
      <t xml:space="preserve"> bei der Sparkasse am Niederrhein aufgenommenen Kontokorrentkredit in Höhe von 173.250 € zur </t>
    </r>
    <r>
      <rPr>
        <b/>
        <sz val="10"/>
        <rFont val="Arial"/>
        <family val="2"/>
      </rPr>
      <t>Sicherung der Liquidität.</t>
    </r>
  </si>
  <si>
    <r>
      <t xml:space="preserve">Modifizierte Ausfallbürgschaft für ein von der </t>
    </r>
    <r>
      <rPr>
        <b/>
        <sz val="10"/>
        <rFont val="Arial"/>
        <family val="2"/>
      </rPr>
      <t>Wohungsbau Stadt Moers GmbH</t>
    </r>
    <r>
      <rPr>
        <sz val="10"/>
        <rFont val="Arial"/>
        <family val="0"/>
      </rPr>
      <t xml:space="preserve"> bei der Westfälischen Landschaft, Bodenkreditbank AG, Münster, aufgenommenes Darlehen in Höhe von 8.800.000 DM zur</t>
    </r>
    <r>
      <rPr>
        <b/>
        <sz val="10"/>
        <rFont val="Arial"/>
        <family val="2"/>
      </rPr>
      <t xml:space="preserve"> Finanzierung von Modernisierungsarbeiten in Moers-Meerbeck-Hochst</t>
    </r>
  </si>
  <si>
    <r>
      <t xml:space="preserve">Modifizierte Ausfallbürgschaft für ein von der </t>
    </r>
    <r>
      <rPr>
        <b/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Bayerischen Vereinsbank AG, München, aufgenommenes Darlehen in Höhe von 1.516.000 DM zum </t>
    </r>
    <r>
      <rPr>
        <b/>
        <sz val="10"/>
        <rFont val="Arial"/>
        <family val="2"/>
      </rPr>
      <t>Ankauf der Anteile der Stadt Moers an der Grafschaft Moers, Siedlungs- und Wohnung</t>
    </r>
  </si>
  <si>
    <t>Akten-</t>
  </si>
  <si>
    <t>Nr.</t>
  </si>
  <si>
    <t>02/27</t>
  </si>
  <si>
    <t>03/11</t>
  </si>
  <si>
    <t>03/13</t>
  </si>
  <si>
    <t>03/12</t>
  </si>
  <si>
    <t>11/9a,b,c</t>
  </si>
  <si>
    <t>11/11</t>
  </si>
  <si>
    <t>11/12</t>
  </si>
  <si>
    <t>11/14</t>
  </si>
  <si>
    <t>11/15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</si>
  <si>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</si>
  <si>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</si>
  <si>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</si>
  <si>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</si>
  <si>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</si>
  <si>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</si>
  <si>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</si>
  <si>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</si>
  <si>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</si>
  <si>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</si>
  <si>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</si>
  <si>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</si>
  <si>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17/1</t>
  </si>
  <si>
    <t>17/2</t>
  </si>
  <si>
    <t>17/3</t>
  </si>
  <si>
    <t>17/4</t>
  </si>
  <si>
    <t>19/1</t>
  </si>
  <si>
    <t>19/2</t>
  </si>
  <si>
    <t>12/1</t>
  </si>
  <si>
    <t>18/4</t>
  </si>
  <si>
    <t>15/29</t>
  </si>
  <si>
    <t>15/21</t>
  </si>
  <si>
    <t>21/1</t>
  </si>
  <si>
    <t>22/1</t>
  </si>
  <si>
    <t>23/1</t>
  </si>
  <si>
    <t>23/2</t>
  </si>
  <si>
    <t>03/6</t>
  </si>
  <si>
    <t>11/1</t>
  </si>
  <si>
    <t>11/2</t>
  </si>
  <si>
    <t>11/5</t>
  </si>
  <si>
    <t>11/6</t>
  </si>
  <si>
    <t>11/7</t>
  </si>
  <si>
    <t>17/5</t>
  </si>
  <si>
    <r>
      <t xml:space="preserve">Modifizierte Ausfallbürgschaft für ein von der </t>
    </r>
    <r>
      <rPr>
        <b/>
        <sz val="10"/>
        <rFont val="Arial"/>
        <family val="2"/>
      </rPr>
      <t>Stadtbau Moers Entwicklungs-, Erschließungs- und Verwaltungs GmbH</t>
    </r>
    <r>
      <rPr>
        <sz val="10"/>
        <rFont val="Arial"/>
        <family val="0"/>
      </rPr>
      <t xml:space="preserve"> aufgenommenes </t>
    </r>
    <r>
      <rPr>
        <sz val="10"/>
        <rFont val="Arial"/>
        <family val="2"/>
      </rPr>
      <t>Darlehen</t>
    </r>
    <r>
      <rPr>
        <sz val="10"/>
        <rFont val="Arial"/>
        <family val="0"/>
      </rPr>
      <t xml:space="preserve"> in Höhe von 1.930.000 €  </t>
    </r>
    <r>
      <rPr>
        <b/>
        <sz val="10"/>
        <rFont val="Arial"/>
        <family val="2"/>
      </rPr>
      <t>zur Finanzierung von verschiedenen Baumaßnahmen an der Moerser Musikschule</t>
    </r>
  </si>
  <si>
    <t>18/7</t>
  </si>
  <si>
    <t>18/9a</t>
  </si>
  <si>
    <t>18/9b</t>
  </si>
  <si>
    <r>
      <t xml:space="preserve">Modifizierte Ausfallbürgschaft für ein von der </t>
    </r>
    <r>
      <rPr>
        <b/>
        <sz val="10"/>
        <rFont val="Arial"/>
        <family val="2"/>
      </rPr>
      <t>Grafschafter Gewerbepark Genend GmbH</t>
    </r>
    <r>
      <rPr>
        <sz val="10"/>
        <rFont val="Arial"/>
        <family val="0"/>
      </rPr>
      <t xml:space="preserve"> bei der Sparkasse Duisburg aufgenommenes Darlehen von 5,0 Mio. DM zur </t>
    </r>
    <r>
      <rPr>
        <b/>
        <sz val="10"/>
        <rFont val="Arial"/>
        <family val="2"/>
      </rPr>
      <t>Finanzierung von Grunderwerb und Erschließungskosten</t>
    </r>
    <r>
      <rPr>
        <sz val="10"/>
        <rFont val="Arial"/>
        <family val="0"/>
      </rPr>
      <t>. Der Bürgschaftsbetrag entspricht dem Beteiligungsverhältnis der Stadt Moers.</t>
    </r>
  </si>
  <si>
    <r>
      <t xml:space="preserve">Modifizierte Ausfallbürgschaft für ein von der </t>
    </r>
    <r>
      <rPr>
        <b/>
        <sz val="10"/>
        <rFont val="Arial"/>
        <family val="2"/>
      </rPr>
      <t>Grafschafter Gewerbepark Genend GmbH</t>
    </r>
    <r>
      <rPr>
        <sz val="10"/>
        <rFont val="Arial"/>
        <family val="0"/>
      </rPr>
      <t xml:space="preserve"> aufgenommenes Darlehen von 1,25 Mio. € zur </t>
    </r>
    <r>
      <rPr>
        <b/>
        <sz val="10"/>
        <rFont val="Arial"/>
        <family val="2"/>
      </rPr>
      <t>Finanzierung der von der Bezirksregierung Düsseldorf zurückgeforderten Mittel aus dem "Handlungsrahmen für die vom Kohlerückzug betroffenen Regionen (HRK)"</t>
    </r>
  </si>
  <si>
    <r>
      <t xml:space="preserve">Modifizierte Ausfallbürgschaft für ein von der </t>
    </r>
    <r>
      <rPr>
        <b/>
        <sz val="10"/>
        <rFont val="Arial"/>
        <family val="2"/>
      </rPr>
      <t>Grafschafter Gewerbepark Genend GmbH</t>
    </r>
    <r>
      <rPr>
        <sz val="10"/>
        <rFont val="Arial"/>
        <family val="0"/>
      </rPr>
      <t xml:space="preserve"> aufgenommenes Darlehen von 1,25 Mio. € zur </t>
    </r>
    <r>
      <rPr>
        <b/>
        <sz val="10"/>
        <rFont val="Arial"/>
        <family val="2"/>
      </rPr>
      <t>Finanzierung der von der Bezirksregierung Düsseldorf zurückgeforderten Mittel aus dem "Regionalen Wirtschaftsförderprogramm (RWP)"</t>
    </r>
  </si>
  <si>
    <t>Gesamtsumme der sonstigen Bürgschaften  (Nr. 2 - 50)</t>
  </si>
  <si>
    <t xml:space="preserve">Gesamtsumme der Fernwärmebürgschaften: </t>
  </si>
  <si>
    <t>Gesamtsumme der Fernwärmebürgschaften (Nr. 1)</t>
  </si>
  <si>
    <r>
      <t xml:space="preserve">Modifizierte Ausfallbürgschaft für ein von der </t>
    </r>
    <r>
      <rPr>
        <b/>
        <sz val="10"/>
        <rFont val="Arial"/>
        <family val="2"/>
      </rPr>
      <t xml:space="preserve">Stadtbau Moers Entwicklungs-, Erschließungs- und Verwaltungs GmbH </t>
    </r>
    <r>
      <rPr>
        <sz val="10"/>
        <rFont val="Arial"/>
        <family val="0"/>
      </rPr>
      <t xml:space="preserve">bei der Bayerischen Vereinsbank AG, München, aufgenommenes Darlehen in Höhe von 4.400.000 DM zur </t>
    </r>
    <r>
      <rPr>
        <b/>
        <sz val="10"/>
        <rFont val="Arial"/>
        <family val="2"/>
      </rPr>
      <t>Finanzierung des Ankaufs versch. Grundstücke und Gebäude</t>
    </r>
  </si>
  <si>
    <r>
      <t xml:space="preserve">Modifizierte Ausfallbürgschaft für ein von der </t>
    </r>
    <r>
      <rPr>
        <b/>
        <sz val="10"/>
        <rFont val="Arial"/>
        <family val="2"/>
      </rPr>
      <t xml:space="preserve">Stadtbau Moers Entwicklungs-, Erschließungs- und Verwaltungs GmbH </t>
    </r>
    <r>
      <rPr>
        <sz val="10"/>
        <rFont val="Arial"/>
        <family val="0"/>
      </rPr>
      <t xml:space="preserve">bei der Bayerischen Vereinsbank AG, München, aufgenommenes Darlehen in Höhe von 4.400.000 DM zur </t>
    </r>
    <r>
      <rPr>
        <b/>
        <sz val="10"/>
        <rFont val="Arial"/>
        <family val="2"/>
      </rPr>
      <t xml:space="preserve">Finanzierung des Ankaufs versch. Grundstücke </t>
    </r>
  </si>
  <si>
    <r>
      <t>Modifizierte Ausfallbürgschaft zugunsten der</t>
    </r>
    <r>
      <rPr>
        <b/>
        <sz val="10"/>
        <rFont val="Arial"/>
        <family val="2"/>
      </rPr>
      <t xml:space="preserve"> Wohnungs-Verwaltungsgesellschaft Moers mbH &amp; Co. KG</t>
    </r>
    <r>
      <rPr>
        <sz val="10"/>
        <rFont val="Arial"/>
        <family val="0"/>
      </rPr>
      <t xml:space="preserve"> für ein ursprünglich von der </t>
    </r>
    <r>
      <rPr>
        <sz val="10"/>
        <rFont val="Arial"/>
        <family val="2"/>
      </rPr>
      <t>Wohnungsbau Stadt Moers GmbH</t>
    </r>
    <r>
      <rPr>
        <sz val="10"/>
        <rFont val="Arial"/>
        <family val="0"/>
      </rPr>
      <t xml:space="preserve"> bei der Westdeuschen Landesbank, Münster, aufgenommenes Darlehen in Höhe von 60.250.000 DM zur </t>
    </r>
    <r>
      <rPr>
        <b/>
        <sz val="10"/>
        <rFont val="Arial"/>
        <family val="2"/>
      </rPr>
      <t>Finanzierung des Erwerbs von städtischem Grundbesitz in Moers-Meerbeck-Hochstraß und der noch durchzuführenden Modernisierungsmaßnahmen übertragen im Rahmen der Umsetzung des DIL-Projektes</t>
    </r>
  </si>
  <si>
    <r>
      <t xml:space="preserve">Modifizierte Ausfallbürgschaft für ein von der </t>
    </r>
    <r>
      <rPr>
        <b/>
        <sz val="10"/>
        <rFont val="Arial"/>
        <family val="2"/>
      </rPr>
      <t>Stadtbau Moers Entwicklungs-, Erschließungs- und Verwaltungs GmbH</t>
    </r>
    <r>
      <rPr>
        <sz val="10"/>
        <rFont val="Arial"/>
        <family val="0"/>
      </rPr>
      <t xml:space="preserve"> aufgenommenes </t>
    </r>
    <r>
      <rPr>
        <sz val="10"/>
        <rFont val="Arial"/>
        <family val="2"/>
      </rPr>
      <t>Darlehen</t>
    </r>
    <r>
      <rPr>
        <sz val="10"/>
        <rFont val="Arial"/>
        <family val="0"/>
      </rPr>
      <t xml:space="preserve"> in Höhe von 450.000 €  </t>
    </r>
    <r>
      <rPr>
        <b/>
        <sz val="10"/>
        <rFont val="Arial"/>
        <family val="2"/>
      </rPr>
      <t>zur Finanzierung der Baukosten des Jugendkulturzentrums</t>
    </r>
  </si>
  <si>
    <r>
      <t xml:space="preserve">Modifizierte Ausfallbürgschaft für ein von der </t>
    </r>
    <r>
      <rPr>
        <b/>
        <sz val="10"/>
        <rFont val="Arial"/>
        <family val="2"/>
      </rPr>
      <t>Stadtbau Moers Entwicklungs-, Erschließungs- und Verwaltungs GmbH</t>
    </r>
    <r>
      <rPr>
        <sz val="10"/>
        <rFont val="Arial"/>
        <family val="0"/>
      </rPr>
      <t xml:space="preserve"> aufgenommenes </t>
    </r>
    <r>
      <rPr>
        <sz val="10"/>
        <rFont val="Arial"/>
        <family val="2"/>
      </rPr>
      <t>Darlehen</t>
    </r>
    <r>
      <rPr>
        <sz val="10"/>
        <rFont val="Arial"/>
        <family val="0"/>
      </rPr>
      <t xml:space="preserve"> in Höhe von 300.000 €  </t>
    </r>
    <r>
      <rPr>
        <b/>
        <sz val="10"/>
        <rFont val="Arial"/>
        <family val="2"/>
      </rPr>
      <t>zur Finanzierung der Sonderbaukosten des Jugendkulturzentrums</t>
    </r>
  </si>
  <si>
    <t>Gesamtsumme der sonstigen Bürgschaften  (Nr. 2 - 49)</t>
  </si>
  <si>
    <r>
      <t xml:space="preserve">Modifizierte Ausfallbürgschaft für ein von der </t>
    </r>
    <r>
      <rPr>
        <b/>
        <sz val="10"/>
        <rFont val="Arial"/>
        <family val="2"/>
      </rPr>
      <t>Festival Moers Kultur GmbH</t>
    </r>
    <r>
      <rPr>
        <sz val="10"/>
        <rFont val="Arial"/>
        <family val="0"/>
      </rPr>
      <t xml:space="preserve"> bei der Sparkasse am Niederrhein aufgenommenes Darlehen in Höhe von 763.500 € zur </t>
    </r>
    <r>
      <rPr>
        <b/>
        <sz val="10"/>
        <rFont val="Arial"/>
        <family val="2"/>
      </rPr>
      <t>Finanzierung der laufenden Ausgaben</t>
    </r>
  </si>
  <si>
    <r>
      <t xml:space="preserve">Modifizierte Ausfallbürgschaft für ein von der </t>
    </r>
    <r>
      <rPr>
        <b/>
        <sz val="10"/>
        <rFont val="Arial"/>
        <family val="2"/>
      </rPr>
      <t>Projektgesellschaft Sanierung Moerser Schulen PRO:SA</t>
    </r>
    <r>
      <rPr>
        <sz val="10"/>
        <rFont val="Arial"/>
        <family val="0"/>
      </rPr>
      <t xml:space="preserve"> bei der WestLB AG aufgenommenes Darlehen in Höhe von 8.455.782 € zur </t>
    </r>
    <r>
      <rPr>
        <b/>
        <sz val="10"/>
        <rFont val="Arial"/>
        <family val="2"/>
      </rPr>
      <t>Finanzierung der Sanierung der Schulen in Moers</t>
    </r>
  </si>
  <si>
    <t>17/6</t>
  </si>
  <si>
    <t>17/7</t>
  </si>
  <si>
    <t>Gesamtsumme der Bürgschaften</t>
  </si>
  <si>
    <t>17/8</t>
  </si>
  <si>
    <r>
      <t xml:space="preserve">Modifizierte Ausfallbürgschaft für einen von der </t>
    </r>
    <r>
      <rPr>
        <b/>
        <sz val="10"/>
        <rFont val="Arial"/>
        <family val="2"/>
      </rPr>
      <t>Stadtbau Moers Entwicklungs-, Erschließungs- und Verwaltungs GmbH</t>
    </r>
    <r>
      <rPr>
        <sz val="10"/>
        <rFont val="Arial"/>
        <family val="0"/>
      </rPr>
      <t xml:space="preserve"> aufgenommenen Kontokorrentkredit</t>
    </r>
    <r>
      <rPr>
        <sz val="10"/>
        <rFont val="Arial"/>
        <family val="0"/>
      </rPr>
      <t xml:space="preserve"> in Höhe von 3.700.000 €  </t>
    </r>
    <r>
      <rPr>
        <b/>
        <sz val="10"/>
        <rFont val="Arial"/>
        <family val="2"/>
      </rPr>
      <t>zur Finanzierung der Sanierung der Emanuel-Felke-Schule</t>
    </r>
  </si>
  <si>
    <t>15/1</t>
  </si>
  <si>
    <t>15/2</t>
  </si>
  <si>
    <t>15/3</t>
  </si>
  <si>
    <t>22/2</t>
  </si>
  <si>
    <r>
      <t xml:space="preserve">Modifizierte Ausfallbürgschaft für ein von der </t>
    </r>
    <r>
      <rPr>
        <b/>
        <sz val="10"/>
        <rFont val="Arial"/>
        <family val="2"/>
      </rPr>
      <t>Wirtschaftsförderungs- und Strukturentwicklungsgesellschaft Moers mbH</t>
    </r>
    <r>
      <rPr>
        <sz val="10"/>
        <rFont val="Arial"/>
        <family val="2"/>
      </rPr>
      <t xml:space="preserve"> bei der Sparkasse am Niederrhein aufgenommenes Darlehen (</t>
    </r>
    <r>
      <rPr>
        <b/>
        <sz val="10"/>
        <rFont val="Arial"/>
        <family val="2"/>
      </rPr>
      <t>Erwerb von Grundstücken und Erschließungskosten des Gewerbegebietes Genend-Süd</t>
    </r>
    <r>
      <rPr>
        <sz val="10"/>
        <rFont val="Arial"/>
        <family val="2"/>
      </rPr>
      <t>) in Höhe von 1.000.000 €</t>
    </r>
    <r>
      <rPr>
        <b/>
        <sz val="10"/>
        <rFont val="Arial"/>
        <family val="2"/>
      </rPr>
      <t>.</t>
    </r>
  </si>
  <si>
    <r>
      <t xml:space="preserve">Modifizierte Ausfallbürgschaft für ein von der </t>
    </r>
    <r>
      <rPr>
        <b/>
        <sz val="10"/>
        <rFont val="Arial"/>
        <family val="2"/>
      </rPr>
      <t>Wirtschaftsförderungs- und Strukturentwicklungsgesellschaft Moers mbH</t>
    </r>
    <r>
      <rPr>
        <sz val="10"/>
        <rFont val="Arial"/>
        <family val="2"/>
      </rPr>
      <t xml:space="preserve"> bei der Sparkasse am Niederrhein aufgenommenes Darlehen (</t>
    </r>
    <r>
      <rPr>
        <b/>
        <sz val="10"/>
        <rFont val="Arial"/>
        <family val="2"/>
      </rPr>
      <t>Erwerb von Grundstücken und Erschließungskosten des Gewerbegebietes Genend-Süd</t>
    </r>
    <r>
      <rPr>
        <sz val="10"/>
        <rFont val="Arial"/>
        <family val="2"/>
      </rPr>
      <t>) in Höhe von 2.000.000 €</t>
    </r>
    <r>
      <rPr>
        <b/>
        <sz val="10"/>
        <rFont val="Arial"/>
        <family val="2"/>
      </rPr>
      <t>.</t>
    </r>
  </si>
  <si>
    <r>
      <t xml:space="preserve">Modifizierte Ausfallbürgschaft für einen von der </t>
    </r>
    <r>
      <rPr>
        <b/>
        <sz val="10"/>
        <rFont val="Arial"/>
        <family val="2"/>
      </rPr>
      <t>Wirtschaftsförderungs- und Strukturentwicklungsgesellschaft Moers mbH</t>
    </r>
    <r>
      <rPr>
        <sz val="10"/>
        <rFont val="Arial"/>
        <family val="2"/>
      </rPr>
      <t xml:space="preserve"> bei der Sparkasse am Niederrhein aufgenommenen Kontokorrentkredit in Höhe von 1.000.000 € zur </t>
    </r>
    <r>
      <rPr>
        <b/>
        <sz val="10"/>
        <rFont val="Arial"/>
        <family val="2"/>
      </rPr>
      <t>Sicherung der Liquidität.</t>
    </r>
  </si>
  <si>
    <r>
      <t xml:space="preserve">Modifizierte Ausfallbürgschaft für ein von der </t>
    </r>
    <r>
      <rPr>
        <b/>
        <sz val="10"/>
        <rFont val="Arial"/>
        <family val="2"/>
      </rPr>
      <t>Projektgesellschaft Sanierung Moerser Schulen PRO:SA</t>
    </r>
    <r>
      <rPr>
        <sz val="10"/>
        <rFont val="Arial"/>
        <family val="0"/>
      </rPr>
      <t xml:space="preserve"> bei der WestLB AG aufgenommenes Darlehen in Höhe von 5.583.624 € zur </t>
    </r>
    <r>
      <rPr>
        <b/>
        <sz val="10"/>
        <rFont val="Arial"/>
        <family val="2"/>
      </rPr>
      <t>Finanzierung der Sanierung der Schulen in Moers</t>
    </r>
  </si>
  <si>
    <t>22/3</t>
  </si>
  <si>
    <t>51.</t>
  </si>
  <si>
    <t>21/2</t>
  </si>
  <si>
    <r>
      <t xml:space="preserve">Selbstschuldnerische Bürgschaft gem. § 13 der Satzung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für die </t>
    </r>
    <r>
      <rPr>
        <b/>
        <sz val="10"/>
        <rFont val="PT Sans"/>
        <family val="2"/>
      </rPr>
      <t>Zahlung eines Ausgleichsbetrages</t>
    </r>
    <r>
      <rPr>
        <sz val="10"/>
        <rFont val="PT Sans"/>
        <family val="2"/>
      </rPr>
      <t xml:space="preserve">  bei Ausscheiden aus der Zusatzversorgungskasse </t>
    </r>
    <r>
      <rPr>
        <b/>
        <sz val="10"/>
        <rFont val="PT Sans"/>
        <family val="2"/>
      </rPr>
      <t>an die Rheinische Zusatzversorgungskasse</t>
    </r>
    <r>
      <rPr>
        <sz val="10"/>
        <rFont val="PT Sans"/>
        <family val="2"/>
      </rPr>
      <t>. (Der Betrag wird erst zum Zeitpunkt des Ausscheidens festgestellt.)</t>
    </r>
  </si>
  <si>
    <r>
      <t xml:space="preserve">Modifizierte Ausfallbürgschaft für ein von der </t>
    </r>
    <r>
      <rPr>
        <b/>
        <sz val="10"/>
        <rFont val="PT Sans"/>
        <family val="2"/>
      </rPr>
      <t>Energie Wasser Niederrhein GmbH</t>
    </r>
    <r>
      <rPr>
        <sz val="10"/>
        <rFont val="PT Sans"/>
        <family val="2"/>
      </rPr>
      <t xml:space="preserve"> bei der Bayerischen Vereinsbank AG, München, aufgenommenes Darlehen in Höhe von 7.000.000 DM zur teilweisen </t>
    </r>
    <r>
      <rPr>
        <b/>
        <sz val="10"/>
        <rFont val="PT Sans"/>
        <family val="2"/>
      </rPr>
      <t>Finanzierung des Kaufpreises der Stromversorgungseinrichtungen der RWE AG in Essen</t>
    </r>
  </si>
  <si>
    <r>
      <t xml:space="preserve">Modifizierte Ausfallbürgschaft für ein von der </t>
    </r>
    <r>
      <rPr>
        <b/>
        <sz val="10"/>
        <rFont val="PT Sans"/>
        <family val="2"/>
      </rPr>
      <t>Energie Wasser Niederrhein GmbH</t>
    </r>
    <r>
      <rPr>
        <sz val="10"/>
        <rFont val="PT Sans"/>
        <family val="2"/>
      </rPr>
      <t xml:space="preserve"> bei der Bayerischen Hypo- und Vereinsbank AG, München, aufgenommenes Darlehen von 20.000.000 DM für </t>
    </r>
    <r>
      <rPr>
        <b/>
        <sz val="10"/>
        <rFont val="PT Sans"/>
        <family val="2"/>
      </rPr>
      <t>Umschuldungsmaßnahmen von Altdarlehen</t>
    </r>
  </si>
  <si>
    <r>
      <t xml:space="preserve">Modifizierte Ausfallbürgschaft für ein von der </t>
    </r>
    <r>
      <rPr>
        <b/>
        <sz val="10"/>
        <rFont val="PT Sans"/>
        <family val="2"/>
      </rPr>
      <t>Energie Wasser Niederrhein GmbH</t>
    </r>
    <r>
      <rPr>
        <sz val="10"/>
        <rFont val="PT Sans"/>
        <family val="2"/>
      </rPr>
      <t xml:space="preserve"> bei der Deutschen Postbank AG, Köln, aufgenommenes Darlehen in Höhe von 7.000.000 DM zur </t>
    </r>
    <r>
      <rPr>
        <b/>
        <sz val="10"/>
        <rFont val="PT Sans"/>
        <family val="2"/>
      </rPr>
      <t>Kaufpreisfinanzierung des RWE-Netzes</t>
    </r>
  </si>
  <si>
    <r>
      <t xml:space="preserve">Modifizierte Ausfallbürgschaft für ein von der </t>
    </r>
    <r>
      <rPr>
        <b/>
        <sz val="10"/>
        <rFont val="PT Sans"/>
        <family val="2"/>
      </rPr>
      <t xml:space="preserve">Energie Wasser Niederrhein GmbH </t>
    </r>
    <r>
      <rPr>
        <sz val="10"/>
        <rFont val="PT Sans"/>
        <family val="2"/>
      </rPr>
      <t xml:space="preserve">bei der Landesbank Hessen-Thüringen, Frankfurt, aufgenommenen Darlehens-Teilbetrag von 3.000.000 DM zur </t>
    </r>
    <r>
      <rPr>
        <b/>
        <sz val="10"/>
        <rFont val="PT Sans"/>
        <family val="2"/>
      </rPr>
      <t>Kaufpreisfinanzierung des RWE-Netzes</t>
    </r>
    <r>
      <rPr>
        <sz val="10"/>
        <rFont val="PT Sans"/>
        <family val="2"/>
      </rPr>
      <t xml:space="preserve"> (Gesamtdarlehensbetrag 5,0 Mio. DM)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</si>
  <si>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Moers aufgenommenes Darlehen in Höhe von 150.000 DM für </t>
    </r>
    <r>
      <rPr>
        <b/>
        <sz val="10"/>
        <rFont val="PT Sans"/>
        <family val="2"/>
      </rPr>
      <t>Modernisierungs- und Instandsetzungsmaßnahmen an den Gebäuden Kranichstraße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</si>
  <si>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Moers aufgenommenes Darlehen in Höhe von 123.750 DM zur </t>
    </r>
    <r>
      <rPr>
        <b/>
        <sz val="10"/>
        <rFont val="PT Sans"/>
        <family val="2"/>
      </rPr>
      <t>Umwandlung von Büroräumen in 3 Mietwohnungen, Dresdner Ring 63/65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</si>
  <si>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Moers aufgenommenes Darlehen in Höhe von 600.000 DM zur </t>
    </r>
    <r>
      <rPr>
        <b/>
        <sz val="10"/>
        <rFont val="PT Sans"/>
        <family val="2"/>
      </rPr>
      <t>Finanzierung verschiedener Bau- und Modernisierungsmaßnahmen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</si>
  <si>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Moers aufgenommenes Darlehen in Höhe von 800.000 DM zur </t>
    </r>
    <r>
      <rPr>
        <b/>
        <sz val="10"/>
        <rFont val="PT Sans"/>
        <family val="2"/>
      </rPr>
      <t>Finanzierung verschiedenener Modernisierungs- und Sanierungsmaßnahmen</t>
    </r>
  </si>
  <si>
    <r>
      <t>Modifizierte Ausfallbürschaft für ein von der</t>
    </r>
    <r>
      <rPr>
        <b/>
        <sz val="10"/>
        <rFont val="PT Sans"/>
        <family val="2"/>
      </rPr>
      <t xml:space="preserve"> Wohnungsbau Stadt Moers GmbH </t>
    </r>
    <r>
      <rPr>
        <sz val="10"/>
        <rFont val="PT Sans"/>
        <family val="2"/>
      </rPr>
      <t xml:space="preserve">bei der Westfälischen Landschaft, Bodenkreditbank AG, Münster, aufgenommenes Darlehen in Höhe von 4.600.000 DM zur </t>
    </r>
    <r>
      <rPr>
        <b/>
        <sz val="10"/>
        <rFont val="PT Sans"/>
        <family val="2"/>
      </rPr>
      <t>Schaffung verschiedener Wohneinheiten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</si>
  <si>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Westdeuschen Landesbank, Münster, aufgenommenes Darlehen in Höhe von 4.900.000 DM </t>
    </r>
    <r>
      <rPr>
        <b/>
        <sz val="10"/>
        <rFont val="PT Sans"/>
        <family val="2"/>
      </rPr>
      <t>zur Finanzierung der Objekte Parkcafé, Kronprinzenstraße, Ankauf Landwehrstraße, Modernisierung Landwehrstraße, Modernisierung Obere Birk, Modernisierung Goldammerweg und Fasanenstraße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</si>
  <si>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Westfälischen Landschaft Bodenkreditbank AG, Münster, aufgenommenes Darlehen in Höhe  von 350.000 DM zur </t>
    </r>
    <r>
      <rPr>
        <b/>
        <sz val="10"/>
        <rFont val="PT Sans"/>
        <family val="2"/>
      </rPr>
      <t>Finanzierung der Modernisierungsmaßnahmen Grubenstraße 37</t>
    </r>
  </si>
  <si>
    <r>
      <t xml:space="preserve">Modifizierte Ausfallbürgschaft für ein von der </t>
    </r>
    <r>
      <rPr>
        <b/>
        <sz val="10"/>
        <rFont val="PT Sans"/>
        <family val="2"/>
      </rPr>
      <t xml:space="preserve">Wohnungsbau Stadt Moers GmbH </t>
    </r>
    <r>
      <rPr>
        <sz val="10"/>
        <rFont val="PT Sans"/>
        <family val="2"/>
      </rPr>
      <t xml:space="preserve">bei der Westfälischen Landschaft Bodenkreditbank AG, Münster, aufgenommenes Darlehen in Höhe von 370.000 DM zur </t>
    </r>
    <r>
      <rPr>
        <b/>
        <sz val="10"/>
        <rFont val="PT Sans"/>
        <family val="2"/>
      </rPr>
      <t>Finanzierung der Modernisierungsmaßnahmen Kronprinzenstraße 8 - 14</t>
    </r>
  </si>
  <si>
    <r>
      <t xml:space="preserve">Modifizierte Ausfallbürgschaft für ein von der </t>
    </r>
    <r>
      <rPr>
        <b/>
        <sz val="10"/>
        <rFont val="PT Sans"/>
        <family val="2"/>
      </rPr>
      <t>Wohungsbau Stadt Moers GmbH</t>
    </r>
    <r>
      <rPr>
        <sz val="10"/>
        <rFont val="PT Sans"/>
        <family val="2"/>
      </rPr>
      <t xml:space="preserve"> bei der Westfälischen Landschaft, Bodenkreditbank AG, Münster, aufgenommenes Darlehen in Höhe von 3.000.000 DM zur </t>
    </r>
    <r>
      <rPr>
        <b/>
        <sz val="10"/>
        <rFont val="PT Sans"/>
        <family val="2"/>
      </rPr>
      <t>Finanzierung des Bauvorhabens Um- und Ausbau der Barbaraschule</t>
    </r>
  </si>
  <si>
    <r>
      <t xml:space="preserve">Modifizierte Ausfallbürgschaft für ein von der </t>
    </r>
    <r>
      <rPr>
        <b/>
        <sz val="10"/>
        <rFont val="PT Sans"/>
        <family val="2"/>
      </rPr>
      <t>Wohungsbau Stadt Moers GmbH</t>
    </r>
    <r>
      <rPr>
        <sz val="10"/>
        <rFont val="PT Sans"/>
        <family val="2"/>
      </rPr>
      <t xml:space="preserve"> bei der Westfälischen Landschaft, Bodenkreditbank AG, Münster, aufgenommenes Darlehen in Höhe von 8.800.000 DM zur</t>
    </r>
    <r>
      <rPr>
        <b/>
        <sz val="10"/>
        <rFont val="PT Sans"/>
        <family val="2"/>
      </rPr>
      <t xml:space="preserve"> Finanzierung von Modernisierungsarbeiten in Moers-Meerbeck-Hochstraß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</si>
  <si>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Bayerischen Vereinsbank AG, München, aufgenommenes Darlehen in Höhe von 11.500.000 DM zur </t>
    </r>
    <r>
      <rPr>
        <b/>
        <sz val="10"/>
        <rFont val="PT Sans"/>
        <family val="2"/>
      </rPr>
      <t>Finanzierung des Bauvorhabens Um- und Ausbau des Gebäudes Tubsikuhlen und zur Restfinanzierung der Bauvorhaben Um- und Ausbau Barbaraschule, Modernisierung Moers-Meerbeck-Hochstraß und Dachge- schoßausbau Heinrichstraße/Essenberger Straße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</si>
  <si>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Bayerischen Vereinsbank AG, München, aufgenommenes Darlehen in Höhe von 1.516.000 DM zum </t>
    </r>
    <r>
      <rPr>
        <b/>
        <sz val="10"/>
        <rFont val="PT Sans"/>
        <family val="2"/>
      </rPr>
      <t>Ankauf der Anteile der Stadt Moers an der Grafschaft Moers, Siedlungs- und Wohnung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</si>
  <si>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Nürnberger Hypothekenbank AG, Nürnberg, aufgenommenes Darlehen in Höhe von 1.569.000 DM zur </t>
    </r>
    <r>
      <rPr>
        <b/>
        <sz val="10"/>
        <rFont val="PT Sans"/>
        <family val="2"/>
      </rPr>
      <t>Ablösung eines von der Stadt Moers gewährten Darlehens</t>
    </r>
    <r>
      <rPr>
        <sz val="10"/>
        <rFont val="PT Sans"/>
        <family val="2"/>
      </rPr>
      <t xml:space="preserve"> über ursprünglich 1.630.000 DM</t>
    </r>
  </si>
  <si>
    <r>
      <t xml:space="preserve">Modifizierte Ausfallbürgschaft für ein von der </t>
    </r>
    <r>
      <rPr>
        <b/>
        <sz val="10"/>
        <rFont val="PT Sans"/>
        <family val="2"/>
      </rPr>
      <t xml:space="preserve">Wohnungsbau Stadt Moers GmbH </t>
    </r>
    <r>
      <rPr>
        <sz val="10"/>
        <rFont val="PT Sans"/>
        <family val="2"/>
      </rPr>
      <t xml:space="preserve">bei der Bayerischen Vereinsbank AG, München, aufgenommenes Darlehen in Höhe von 600.000 DM zur </t>
    </r>
    <r>
      <rPr>
        <b/>
        <sz val="10"/>
        <rFont val="PT Sans"/>
        <family val="2"/>
      </rPr>
      <t>Finanzierung des Anbaus der Sparkassenzweigstelle Moers-Mattheck</t>
    </r>
  </si>
  <si>
    <r>
      <t xml:space="preserve">Modifizierte Ausfallbürgschaft für ein von der </t>
    </r>
    <r>
      <rPr>
        <b/>
        <sz val="10"/>
        <rFont val="PT Sans"/>
        <family val="2"/>
      </rPr>
      <t xml:space="preserve">Wohnungsbau Stadt Moers GmbH </t>
    </r>
    <r>
      <rPr>
        <sz val="10"/>
        <rFont val="PT Sans"/>
        <family val="2"/>
      </rPr>
      <t xml:space="preserve">bei der Westdeutschen Landesbank, Düsseldorf, aufgenommenes Darlehen in Höhe von 750.000 DM zur </t>
    </r>
    <r>
      <rPr>
        <b/>
        <sz val="10"/>
        <rFont val="PT Sans"/>
        <family val="2"/>
      </rPr>
      <t>Finanzierung verschiedener Modernisierungs- bzw. Instandhaltungsmaßnahmen sowie der Aufstellung von ca. 45 Garagen im Wohnungsbestand Moers-Meerbeck-Hochstraß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</si>
  <si>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Westdeutschen ImmobilienBank aufgenommenes Darlehen in Höhe von 1.080.000 DM zur </t>
    </r>
    <r>
      <rPr>
        <b/>
        <sz val="10"/>
        <rFont val="PT Sans"/>
        <family val="2"/>
      </rPr>
      <t>Mitfinanzierung des Bauvorhabens Julius-Leber-Straße (Bau von 10 Altenwohnungen)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</si>
  <si>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Westdeutschen Landesbank aufgenommenes Darlehen in Höhe von 4.275.000 DM zur </t>
    </r>
    <r>
      <rPr>
        <b/>
        <sz val="10"/>
        <rFont val="PT Sans"/>
        <family val="2"/>
      </rPr>
      <t>Ablösung der WfA-Restdarlehen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</si>
  <si>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Moers aufgenommenes Darlehen von 1.640.000 DM zur </t>
    </r>
    <r>
      <rPr>
        <b/>
        <sz val="10"/>
        <rFont val="PT Sans"/>
        <family val="2"/>
      </rPr>
      <t>Finanzierung bzw. Abschlußfinanzierung verschiedener Baumaßnahmen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</si>
  <si>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Moers aufgenommenes Darlehen von 5.190.000 DM zur </t>
    </r>
    <r>
      <rPr>
        <b/>
        <sz val="10"/>
        <rFont val="PT Sans"/>
        <family val="2"/>
      </rPr>
      <t>Finanzierung der Ablösung von Bürgschaftsprovisionen</t>
    </r>
    <r>
      <rPr>
        <sz val="10"/>
        <rFont val="PT Sans"/>
        <family val="2"/>
      </rPr>
      <t xml:space="preserve"> an die Stadt Moers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</si>
  <si>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am Niederrhein aufgenommenes Darlehen von 250.000 € zur </t>
    </r>
    <r>
      <rPr>
        <b/>
        <sz val="10"/>
        <rFont val="PT Sans"/>
        <family val="2"/>
      </rPr>
      <t>Finanzierung der Umbaukosten des Gebäudes Bürgerservice Moers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</si>
  <si>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Sparkasse am Niederrhein aufgenommenes Darlehen von 350.000 € zur </t>
    </r>
    <r>
      <rPr>
        <b/>
        <sz val="10"/>
        <rFont val="PT Sans"/>
        <family val="2"/>
      </rPr>
      <t>Finanzierung des Ankaufs des Bahnhofgebäudes in Moers</t>
    </r>
  </si>
  <si>
    <r>
      <t xml:space="preserve">Modifizierte Ausfallbürgschaft für ein von der </t>
    </r>
    <r>
      <rPr>
        <b/>
        <sz val="10"/>
        <rFont val="PT Sans"/>
        <family val="2"/>
      </rPr>
      <t>Wohnungsbau Stadt Moers GmbH</t>
    </r>
    <r>
      <rPr>
        <sz val="10"/>
        <rFont val="PT Sans"/>
        <family val="2"/>
      </rPr>
      <t xml:space="preserve"> bei der SEB Hypothekenbank, Frankfurt aufgenommenes Darlehen von 1.200.000 € zur </t>
    </r>
    <r>
      <rPr>
        <b/>
        <sz val="10"/>
        <rFont val="PT Sans"/>
        <family val="2"/>
      </rPr>
      <t>Finanzierung veschiedener Baumaßnahmen in Moers</t>
    </r>
  </si>
  <si>
    <r>
      <t xml:space="preserve">Modifizierte Ausfallbürgschaft für ein von der </t>
    </r>
    <r>
      <rPr>
        <b/>
        <sz val="10"/>
        <rFont val="PT Sans"/>
        <family val="2"/>
      </rPr>
      <t xml:space="preserve">Stadtbau Moers Entwicklungs-, Erschließungs- und Verwaltungs GmbH </t>
    </r>
    <r>
      <rPr>
        <sz val="10"/>
        <rFont val="PT Sans"/>
        <family val="2"/>
      </rPr>
      <t xml:space="preserve">bei der Bayerischen Vereinsbank AG, München, aufgenommenes Darlehen in Höhe von 4.400.000 DM zur </t>
    </r>
    <r>
      <rPr>
        <b/>
        <sz val="10"/>
        <rFont val="PT Sans"/>
        <family val="2"/>
      </rPr>
      <t xml:space="preserve">Finanzierung des Ankaufs versch. Grundstücke </t>
    </r>
  </si>
  <si>
    <r>
      <t xml:space="preserve">Modifizierte Ausfallbürgschaft für ein durch die </t>
    </r>
    <r>
      <rPr>
        <b/>
        <sz val="10"/>
        <rFont val="PT Sans"/>
        <family val="2"/>
      </rPr>
      <t>Stadtbau Moers Entwicklungs-, Erschließungs- und Verwaltungs GmbH</t>
    </r>
    <r>
      <rPr>
        <sz val="10"/>
        <rFont val="PT Sans"/>
        <family val="2"/>
      </rPr>
      <t xml:space="preserve"> von der Muttergesellschaft Wohnungsbau Stadt Moers GmbH </t>
    </r>
    <r>
      <rPr>
        <b/>
        <sz val="10"/>
        <rFont val="PT Sans"/>
        <family val="2"/>
      </rPr>
      <t>übernommenes Darlehen</t>
    </r>
    <r>
      <rPr>
        <sz val="10"/>
        <rFont val="PT Sans"/>
        <family val="2"/>
      </rPr>
      <t xml:space="preserve"> in Höhe von 738.960 DM  </t>
    </r>
    <r>
      <rPr>
        <b/>
        <sz val="10"/>
        <rFont val="PT Sans"/>
        <family val="2"/>
      </rPr>
      <t>(Ankauf des Gebäudes Landwehrstr.6 / ursprünglich aufgenommen bei der Sparkasse Moers 800.000 DM)</t>
    </r>
  </si>
  <si>
    <r>
      <t xml:space="preserve">Modifizierte Ausfallbürgschaft für ein von der </t>
    </r>
    <r>
      <rPr>
        <b/>
        <sz val="10"/>
        <rFont val="PT Sans"/>
        <family val="2"/>
      </rPr>
      <t>Stadtbau Moers Entwicklungs-, Erschließungs- und Verwaltungs GmbH</t>
    </r>
    <r>
      <rPr>
        <sz val="10"/>
        <rFont val="PT Sans"/>
        <family val="2"/>
      </rPr>
      <t xml:space="preserve"> aufgenommenes Darlehen in Höhe von 4.400.000 €  </t>
    </r>
    <r>
      <rPr>
        <b/>
        <sz val="10"/>
        <rFont val="PT Sans"/>
        <family val="2"/>
      </rPr>
      <t>zur Finanzierung eines Grundstücksankaufes</t>
    </r>
  </si>
  <si>
    <r>
      <t xml:space="preserve">Modifizierte Ausfallbürgschaft für ein von der </t>
    </r>
    <r>
      <rPr>
        <b/>
        <sz val="10"/>
        <rFont val="PT Sans"/>
        <family val="2"/>
      </rPr>
      <t>Stadtbau Moers Entwicklungs-, Erschließungs- und Verwaltungs GmbH</t>
    </r>
    <r>
      <rPr>
        <sz val="10"/>
        <rFont val="PT Sans"/>
        <family val="2"/>
      </rPr>
      <t xml:space="preserve"> aufgenommenes Darlehen in Höhe von 1.915.000 €  </t>
    </r>
    <r>
      <rPr>
        <b/>
        <sz val="10"/>
        <rFont val="PT Sans"/>
        <family val="2"/>
      </rPr>
      <t>zur Finanzierung der Verlagerung des Jugendzentrums "Volksschule"</t>
    </r>
  </si>
  <si>
    <r>
      <t xml:space="preserve">Modifizierte Ausfallbürgschaft für ein von der </t>
    </r>
    <r>
      <rPr>
        <b/>
        <sz val="10"/>
        <rFont val="PT Sans"/>
        <family val="2"/>
      </rPr>
      <t>Stadtbau Moers Entwicklungs-, Erschließungs- und Verwaltungs GmbH</t>
    </r>
    <r>
      <rPr>
        <sz val="10"/>
        <rFont val="PT Sans"/>
        <family val="2"/>
      </rPr>
      <t xml:space="preserve"> aufgenommenes Darlehen in Höhe von 1.930.000 €  </t>
    </r>
    <r>
      <rPr>
        <b/>
        <sz val="10"/>
        <rFont val="PT Sans"/>
        <family val="2"/>
      </rPr>
      <t>zur Finanzierung von verschiedenen Baumaßnahmen an der Moerser Musikschule</t>
    </r>
  </si>
  <si>
    <r>
      <t xml:space="preserve">Modifizierte Ausfallbürgschaft für ein von der </t>
    </r>
    <r>
      <rPr>
        <b/>
        <sz val="10"/>
        <rFont val="PT Sans"/>
        <family val="2"/>
      </rPr>
      <t>Stadtbau Moers Entwicklungs-, Erschließungs- und Verwaltungs GmbH</t>
    </r>
    <r>
      <rPr>
        <sz val="10"/>
        <rFont val="PT Sans"/>
        <family val="2"/>
      </rPr>
      <t xml:space="preserve"> aufgenommenes Darlehen in Höhe von 450.000 €  </t>
    </r>
    <r>
      <rPr>
        <b/>
        <sz val="10"/>
        <rFont val="PT Sans"/>
        <family val="2"/>
      </rPr>
      <t>zur Finanzierung der Baukosten des Jugendkulturzentrums</t>
    </r>
  </si>
  <si>
    <r>
      <t xml:space="preserve">Modifizierte Ausfallbürgschaft für ein von der </t>
    </r>
    <r>
      <rPr>
        <b/>
        <sz val="10"/>
        <rFont val="PT Sans"/>
        <family val="2"/>
      </rPr>
      <t>Stadtbau Moers Entwicklungs-, Erschließungs- und Verwaltungs GmbH</t>
    </r>
    <r>
      <rPr>
        <sz val="10"/>
        <rFont val="PT Sans"/>
        <family val="2"/>
      </rPr>
      <t xml:space="preserve"> aufgenommenes Darlehen in Höhe von 300.000 €  </t>
    </r>
    <r>
      <rPr>
        <b/>
        <sz val="10"/>
        <rFont val="PT Sans"/>
        <family val="2"/>
      </rPr>
      <t>zur Finanzierung der Sonderbaukosten des Jugendkulturzentrums</t>
    </r>
  </si>
  <si>
    <r>
      <t xml:space="preserve">Modifizierte Ausfallbürgschaft für einen von der </t>
    </r>
    <r>
      <rPr>
        <b/>
        <sz val="10"/>
        <rFont val="PT Sans"/>
        <family val="2"/>
      </rPr>
      <t>Stadtbau Moers Entwicklungs-, Erschließungs- und Verwaltungs GmbH</t>
    </r>
    <r>
      <rPr>
        <sz val="10"/>
        <rFont val="PT Sans"/>
        <family val="2"/>
      </rPr>
      <t xml:space="preserve"> aufgenommenen Kontokorrentkredit in Höhe von 3.700.000 €  </t>
    </r>
    <r>
      <rPr>
        <b/>
        <sz val="10"/>
        <rFont val="PT Sans"/>
        <family val="2"/>
      </rPr>
      <t>zur Finanzierung der Sanierung der Emanuel-Felke-Schule</t>
    </r>
  </si>
  <si>
    <r>
      <t xml:space="preserve">Modifizierte Ausfallbürgschaft für ein von der </t>
    </r>
    <r>
      <rPr>
        <b/>
        <sz val="10"/>
        <rFont val="PT Sans"/>
        <family val="2"/>
      </rPr>
      <t xml:space="preserve">Wohnungs-Verwaltungsgesellschaft Moers mbH &amp; Co. KG </t>
    </r>
    <r>
      <rPr>
        <sz val="10"/>
        <rFont val="PT Sans"/>
        <family val="2"/>
      </rPr>
      <t xml:space="preserve"> bei der WestLB Düsseldorf aufgenommenes aufvalutierendes Darlehen von anfänglich 5.450.900,74 DM zur </t>
    </r>
    <r>
      <rPr>
        <b/>
        <sz val="10"/>
        <rFont val="PT Sans"/>
        <family val="2"/>
      </rPr>
      <t>Durchführung des DIL-Projektes</t>
    </r>
  </si>
  <si>
    <r>
      <t>Modifizierte Ausfallbürgschaft zugunsten der</t>
    </r>
    <r>
      <rPr>
        <b/>
        <sz val="10"/>
        <rFont val="PT Sans"/>
        <family val="2"/>
      </rPr>
      <t xml:space="preserve"> Wohnungs-Verwaltungsgesellschaft Moers mbH &amp; Co. KG</t>
    </r>
    <r>
      <rPr>
        <sz val="10"/>
        <rFont val="PT Sans"/>
        <family val="2"/>
      </rPr>
      <t xml:space="preserve"> für ein ursprünglich von der Wohnungsbau Stadt Moers GmbH bei der Westdeuschen Landesbank, Münster, aufgenommenes Darlehen in Höhe von 60.250.000 DM zur </t>
    </r>
    <r>
      <rPr>
        <b/>
        <sz val="10"/>
        <rFont val="PT Sans"/>
        <family val="2"/>
      </rPr>
      <t>Finanzierung des Erwerbs von städtischem Grundbesitz in Moers-Meerbeck-Hochstraß und der noch durchzuführenden Modernisierungsmaßnahmen übertragen im Rahmen der Umsetzung des DIL-Projektes</t>
    </r>
  </si>
  <si>
    <r>
      <t xml:space="preserve">Modifizierte Ausfallbürgschaft für ein von der </t>
    </r>
    <r>
      <rPr>
        <b/>
        <sz val="10"/>
        <rFont val="PT Sans"/>
        <family val="2"/>
      </rPr>
      <t>Grafschaft Moers, Siedlungs- und Wohnungsbau GmbH</t>
    </r>
    <r>
      <rPr>
        <sz val="10"/>
        <rFont val="PT Sans"/>
        <family val="2"/>
      </rPr>
      <t>, Kamp-Lintfort, bei der Deutschen Ausgleichsbank, Bonn, aufgenommenes Darlehen in Höhe von 1.060.000 DM zum</t>
    </r>
    <r>
      <rPr>
        <b/>
        <sz val="10"/>
        <rFont val="PT Sans"/>
        <family val="2"/>
      </rPr>
      <t xml:space="preserve"> Bau von 8 Mietwohnungen für Aussiedler, Am Geldermannshof</t>
    </r>
  </si>
  <si>
    <r>
      <t xml:space="preserve">Modifizierte Ausfallbürgschaft für ein von der </t>
    </r>
    <r>
      <rPr>
        <b/>
        <sz val="10"/>
        <rFont val="PT Sans"/>
        <family val="2"/>
      </rPr>
      <t>Grafschafter Gewerbepark Genend GmbH</t>
    </r>
    <r>
      <rPr>
        <sz val="10"/>
        <rFont val="PT Sans"/>
        <family val="2"/>
      </rPr>
      <t xml:space="preserve"> bei der Stadtsparkasse Neukirchen-Vluyn aufgenommenes Darlehen von 4,0 Mio. DM zur </t>
    </r>
    <r>
      <rPr>
        <b/>
        <sz val="10"/>
        <rFont val="PT Sans"/>
        <family val="2"/>
      </rPr>
      <t>Finanzierung von Grunderwerb und Erschließungskosten</t>
    </r>
    <r>
      <rPr>
        <sz val="10"/>
        <rFont val="PT Sans"/>
        <family val="2"/>
      </rPr>
      <t>. Der Bürgschaftsbetrag entspricht dem Beteiligungsverhältnis der Stadt Moers.</t>
    </r>
  </si>
  <si>
    <r>
      <t xml:space="preserve">Modifizierte Ausfallbürgschaft für ein von der </t>
    </r>
    <r>
      <rPr>
        <b/>
        <sz val="10"/>
        <rFont val="PT Sans"/>
        <family val="2"/>
      </rPr>
      <t>Grafschafter Gewerbepark Genend GmbH</t>
    </r>
    <r>
      <rPr>
        <sz val="10"/>
        <rFont val="PT Sans"/>
        <family val="2"/>
      </rPr>
      <t xml:space="preserve"> bei der Sparkasse Duisburg aufgenommenes Darlehen von 5,0 Mio. DM zur </t>
    </r>
    <r>
      <rPr>
        <b/>
        <sz val="10"/>
        <rFont val="PT Sans"/>
        <family val="2"/>
      </rPr>
      <t>Finanzierung von Grunderwerb und Erschließungskosten</t>
    </r>
    <r>
      <rPr>
        <sz val="10"/>
        <rFont val="PT Sans"/>
        <family val="2"/>
      </rPr>
      <t>. Der Bürgschaftsbetrag entspricht dem Beteiligungsverhältnis der Stadt Moers.</t>
    </r>
  </si>
  <si>
    <r>
      <t xml:space="preserve">Modifizierte Ausfallbürgschaft für ein von der </t>
    </r>
    <r>
      <rPr>
        <b/>
        <sz val="10"/>
        <rFont val="PT Sans"/>
        <family val="2"/>
      </rPr>
      <t>Grafschafter Gewerbepark Genend GmbH</t>
    </r>
    <r>
      <rPr>
        <sz val="10"/>
        <rFont val="PT Sans"/>
        <family val="2"/>
      </rPr>
      <t xml:space="preserve"> aufgenommenes Darlehen von 1,25 Mio. € zur </t>
    </r>
    <r>
      <rPr>
        <b/>
        <sz val="10"/>
        <rFont val="PT Sans"/>
        <family val="2"/>
      </rPr>
      <t>Finanzierung der von der Bezirksregierung Düsseldorf zurückgeforderten Mittel aus dem "Handlungsrahmen für die vom Kohlerückzug betroffenen Regionen (HRK)"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</si>
</sst>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#,##0_ ;[Red]\-#,##0\ 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PT Sans"/>
      <family val="2"/>
    </font>
    <font>
      <b/>
      <sz val="14"/>
      <name val="PT Sans"/>
      <family val="2"/>
    </font>
    <font>
      <b/>
      <sz val="10"/>
      <name val="PT 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173" fontId="1" fillId="0" borderId="1" xfId="0" applyNumberFormat="1" applyFont="1" applyBorder="1" applyAlignment="1">
      <alignment horizontal="right"/>
    </xf>
    <xf numFmtId="173" fontId="0" fillId="0" borderId="0" xfId="0" applyNumberFormat="1" applyFont="1" applyAlignment="1" quotePrefix="1">
      <alignment horizontal="right"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vertical="top" wrapText="1"/>
    </xf>
    <xf numFmtId="3" fontId="8" fillId="0" borderId="0" xfId="0" applyNumberFormat="1" applyFont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top" wrapText="1"/>
    </xf>
    <xf numFmtId="3" fontId="10" fillId="2" borderId="9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3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73" fontId="8" fillId="0" borderId="0" xfId="0" applyNumberFormat="1" applyFont="1" applyAlignment="1" quotePrefix="1">
      <alignment horizontal="right"/>
    </xf>
    <xf numFmtId="0" fontId="10" fillId="0" borderId="0" xfId="0" applyNumberFormat="1" applyFont="1" applyAlignment="1" quotePrefix="1">
      <alignment horizontal="right"/>
    </xf>
    <xf numFmtId="16" fontId="10" fillId="0" borderId="0" xfId="0" applyNumberFormat="1" applyFont="1" applyAlignment="1" quotePrefix="1">
      <alignment horizontal="right"/>
    </xf>
    <xf numFmtId="3" fontId="10" fillId="0" borderId="0" xfId="0" applyNumberFormat="1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/>
    </xf>
    <xf numFmtId="17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173" fontId="8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"/>
    </sheetView>
  </sheetViews>
  <sheetFormatPr defaultColWidth="11.421875" defaultRowHeight="12.75" outlineLevelCol="1"/>
  <cols>
    <col min="1" max="1" width="4.57421875" style="0" customWidth="1"/>
    <col min="2" max="2" width="56.8515625" style="18" customWidth="1"/>
    <col min="3" max="3" width="11.421875" style="1" hidden="1" customWidth="1" outlineLevel="1"/>
    <col min="4" max="4" width="11.421875" style="1" customWidth="1" collapsed="1"/>
    <col min="5" max="5" width="11.421875" style="1" customWidth="1"/>
    <col min="6" max="6" width="11.421875" style="0" hidden="1" customWidth="1" outlineLevel="1"/>
    <col min="7" max="7" width="11.421875" style="0" customWidth="1" collapsed="1"/>
  </cols>
  <sheetData>
    <row r="1" ht="18">
      <c r="B1" s="15" t="s">
        <v>53</v>
      </c>
    </row>
    <row r="2" ht="18">
      <c r="B2" s="15"/>
    </row>
    <row r="3" spans="1:5" s="9" customFormat="1" ht="12.75">
      <c r="A3" s="23"/>
      <c r="B3" s="24"/>
      <c r="C3" s="25" t="s">
        <v>49</v>
      </c>
      <c r="D3" s="25" t="s">
        <v>49</v>
      </c>
      <c r="E3" s="26"/>
    </row>
    <row r="4" spans="1:5" s="9" customFormat="1" ht="12.75">
      <c r="A4" s="27"/>
      <c r="B4" s="28" t="s">
        <v>55</v>
      </c>
      <c r="C4" s="29" t="s">
        <v>50</v>
      </c>
      <c r="D4" s="29" t="s">
        <v>50</v>
      </c>
      <c r="E4" s="30" t="s">
        <v>120</v>
      </c>
    </row>
    <row r="5" spans="1:5" s="9" customFormat="1" ht="12.75">
      <c r="A5" s="31"/>
      <c r="B5" s="32"/>
      <c r="C5" s="33" t="s">
        <v>52</v>
      </c>
      <c r="D5" s="33" t="s">
        <v>91</v>
      </c>
      <c r="E5" s="34" t="s">
        <v>121</v>
      </c>
    </row>
    <row r="6" spans="2:5" s="7" customFormat="1" ht="12.75">
      <c r="B6" s="16"/>
      <c r="C6" s="8"/>
      <c r="D6" s="8"/>
      <c r="E6" s="41"/>
    </row>
    <row r="7" spans="1:5" s="7" customFormat="1" ht="12.75">
      <c r="A7" s="56" t="s">
        <v>56</v>
      </c>
      <c r="B7" s="17" t="s">
        <v>59</v>
      </c>
      <c r="C7" s="8"/>
      <c r="D7" s="8"/>
      <c r="E7" s="42"/>
    </row>
    <row r="8" spans="1:5" ht="12.75">
      <c r="A8" s="2"/>
      <c r="E8" s="43"/>
    </row>
    <row r="9" spans="1:5" ht="63.75">
      <c r="A9" s="2" t="s">
        <v>100</v>
      </c>
      <c r="B9" s="18" t="s">
        <v>85</v>
      </c>
      <c r="C9" s="1">
        <v>5000000</v>
      </c>
      <c r="D9" s="1">
        <f>ROUND(C9/1.95583,2)</f>
        <v>2556459.41</v>
      </c>
      <c r="E9" s="47" t="s">
        <v>122</v>
      </c>
    </row>
    <row r="10" spans="1:5" ht="12.75">
      <c r="A10" s="2"/>
      <c r="E10" s="46"/>
    </row>
    <row r="11" spans="1:5" ht="12.75">
      <c r="A11" s="10" t="s">
        <v>172</v>
      </c>
      <c r="B11" s="19"/>
      <c r="C11" s="3">
        <f>SUM(C8:C10)</f>
        <v>5000000</v>
      </c>
      <c r="D11" s="3">
        <f>SUM(D9:D9)</f>
        <v>2556459.41</v>
      </c>
      <c r="E11" s="44"/>
    </row>
    <row r="12" spans="1:5" ht="12.75">
      <c r="A12" s="40"/>
      <c r="B12" s="37"/>
      <c r="C12" s="35"/>
      <c r="D12" s="35"/>
      <c r="E12" s="45"/>
    </row>
    <row r="13" spans="1:5" ht="12.75">
      <c r="A13" s="55" t="s">
        <v>57</v>
      </c>
      <c r="B13" s="20" t="s">
        <v>58</v>
      </c>
      <c r="E13" s="46"/>
    </row>
    <row r="14" spans="1:5" ht="12.75">
      <c r="A14" s="2"/>
      <c r="E14" s="46"/>
    </row>
    <row r="15" spans="1:5" ht="81" customHeight="1">
      <c r="A15" s="2" t="s">
        <v>101</v>
      </c>
      <c r="B15" s="18" t="s">
        <v>74</v>
      </c>
      <c r="E15" s="46"/>
    </row>
    <row r="16" spans="1:5" ht="12.75">
      <c r="A16" s="2"/>
      <c r="E16" s="46"/>
    </row>
    <row r="17" spans="1:5" ht="66.75" customHeight="1">
      <c r="A17" s="2" t="s">
        <v>102</v>
      </c>
      <c r="B17" s="18" t="s">
        <v>86</v>
      </c>
      <c r="C17" s="1">
        <v>7000000</v>
      </c>
      <c r="D17" s="1">
        <f>ROUND(C17/1.95583,2)</f>
        <v>3579043.17</v>
      </c>
      <c r="E17" s="47" t="s">
        <v>157</v>
      </c>
    </row>
    <row r="18" spans="1:5" ht="12.75">
      <c r="A18" s="2"/>
      <c r="E18" s="46"/>
    </row>
    <row r="19" spans="1:5" ht="54.75" customHeight="1">
      <c r="A19" s="2" t="s">
        <v>103</v>
      </c>
      <c r="B19" s="18" t="s">
        <v>88</v>
      </c>
      <c r="C19" s="1">
        <v>20000000</v>
      </c>
      <c r="D19" s="1">
        <f>ROUND(C19/1.95583,2)</f>
        <v>10225837.62</v>
      </c>
      <c r="E19" s="48" t="s">
        <v>123</v>
      </c>
    </row>
    <row r="20" spans="1:5" ht="12.75">
      <c r="A20" s="2"/>
      <c r="E20" s="46"/>
    </row>
    <row r="21" spans="1:5" ht="51">
      <c r="A21" s="2" t="s">
        <v>80</v>
      </c>
      <c r="B21" s="18" t="s">
        <v>97</v>
      </c>
      <c r="C21" s="1">
        <v>7000000</v>
      </c>
      <c r="D21" s="1">
        <f>ROUND(C21/1.95583,2)</f>
        <v>3579043.17</v>
      </c>
      <c r="E21" s="47" t="s">
        <v>124</v>
      </c>
    </row>
    <row r="22" spans="1:5" ht="12.75">
      <c r="A22" s="2"/>
      <c r="E22" s="46"/>
    </row>
    <row r="23" spans="1:6" ht="63.75">
      <c r="A23" s="2" t="s">
        <v>81</v>
      </c>
      <c r="B23" s="18" t="s">
        <v>89</v>
      </c>
      <c r="C23" s="1">
        <v>3000000</v>
      </c>
      <c r="D23" s="1">
        <f>ROUND(C23/1.95583,2)</f>
        <v>1533875.64</v>
      </c>
      <c r="E23" s="47" t="s">
        <v>125</v>
      </c>
      <c r="F23" s="1" t="e">
        <f>SUM(#REF!)</f>
        <v>#REF!</v>
      </c>
    </row>
    <row r="24" spans="1:6" ht="12.75">
      <c r="A24" s="2"/>
      <c r="E24" s="46"/>
      <c r="F24" s="1"/>
    </row>
    <row r="25" spans="1:5" ht="53.25" customHeight="1">
      <c r="A25" s="2" t="s">
        <v>82</v>
      </c>
      <c r="B25" s="18" t="s">
        <v>75</v>
      </c>
      <c r="C25" s="1">
        <v>150000</v>
      </c>
      <c r="D25" s="1">
        <f>ROUND(C25/1.95583,2)</f>
        <v>76693.78</v>
      </c>
      <c r="E25" s="47" t="s">
        <v>158</v>
      </c>
    </row>
    <row r="26" spans="1:5" ht="12.75">
      <c r="A26" s="2"/>
      <c r="E26" s="46"/>
    </row>
    <row r="27" spans="1:5" ht="55.5" customHeight="1">
      <c r="A27" s="2" t="s">
        <v>83</v>
      </c>
      <c r="B27" s="18" t="s">
        <v>60</v>
      </c>
      <c r="C27" s="1">
        <v>123750</v>
      </c>
      <c r="D27" s="1">
        <f>ROUND(C27/1.95583,2)</f>
        <v>63272.37</v>
      </c>
      <c r="E27" s="47" t="s">
        <v>159</v>
      </c>
    </row>
    <row r="28" spans="1:5" ht="12.75">
      <c r="A28" s="2"/>
      <c r="E28" s="46"/>
    </row>
    <row r="29" spans="1:5" ht="53.25" customHeight="1">
      <c r="A29" s="2" t="s">
        <v>84</v>
      </c>
      <c r="B29" s="18" t="s">
        <v>61</v>
      </c>
      <c r="C29" s="1">
        <v>600000</v>
      </c>
      <c r="D29" s="1">
        <f>ROUND(C29/1.95583,2)</f>
        <v>306775.13</v>
      </c>
      <c r="E29" s="47" t="s">
        <v>160</v>
      </c>
    </row>
    <row r="30" spans="1:5" ht="12.75">
      <c r="A30" s="2"/>
      <c r="E30" s="46"/>
    </row>
    <row r="31" spans="1:5" ht="54" customHeight="1">
      <c r="A31" s="2" t="s">
        <v>104</v>
      </c>
      <c r="B31" s="18" t="s">
        <v>62</v>
      </c>
      <c r="C31" s="1">
        <v>800000</v>
      </c>
      <c r="D31" s="1">
        <f>ROUND(C31/1.95583,2)</f>
        <v>409033.5</v>
      </c>
      <c r="E31" s="47" t="s">
        <v>161</v>
      </c>
    </row>
    <row r="32" spans="1:5" ht="12.75">
      <c r="A32" s="2"/>
      <c r="E32" s="46"/>
    </row>
    <row r="33" spans="1:5" ht="54" customHeight="1">
      <c r="A33" s="2" t="s">
        <v>11</v>
      </c>
      <c r="B33" s="18" t="s">
        <v>76</v>
      </c>
      <c r="C33" s="1">
        <v>4600000</v>
      </c>
      <c r="D33" s="1">
        <f>ROUND(C33/1.95583,2)</f>
        <v>2351942.65</v>
      </c>
      <c r="E33" s="47" t="s">
        <v>162</v>
      </c>
    </row>
    <row r="34" spans="1:5" ht="12.75">
      <c r="A34" s="2"/>
      <c r="E34" s="46"/>
    </row>
    <row r="35" spans="1:5" ht="94.5" customHeight="1">
      <c r="A35" s="2" t="s">
        <v>12</v>
      </c>
      <c r="B35" s="18" t="s">
        <v>63</v>
      </c>
      <c r="C35" s="1">
        <v>4900000</v>
      </c>
      <c r="D35" s="1">
        <f>ROUND(C35/1.95583,2)</f>
        <v>2505330.22</v>
      </c>
      <c r="E35" s="47" t="s">
        <v>126</v>
      </c>
    </row>
    <row r="36" spans="1:5" ht="12.75">
      <c r="A36" s="2"/>
      <c r="E36" s="46"/>
    </row>
    <row r="37" spans="1:5" ht="63.75">
      <c r="A37" s="2" t="s">
        <v>13</v>
      </c>
      <c r="B37" s="18" t="s">
        <v>64</v>
      </c>
      <c r="C37" s="1">
        <v>350000</v>
      </c>
      <c r="D37" s="1">
        <f>ROUND(C37/1.95583,2)</f>
        <v>178952.16</v>
      </c>
      <c r="E37" s="47" t="s">
        <v>127</v>
      </c>
    </row>
    <row r="38" spans="1:5" ht="12.75">
      <c r="A38" s="2"/>
      <c r="E38" s="46"/>
    </row>
    <row r="39" spans="1:5" ht="66" customHeight="1">
      <c r="A39" s="2" t="s">
        <v>54</v>
      </c>
      <c r="B39" s="18" t="s">
        <v>66</v>
      </c>
      <c r="C39" s="1">
        <v>370000</v>
      </c>
      <c r="D39" s="1">
        <f>ROUND(C39/1.95583,2)</f>
        <v>189178</v>
      </c>
      <c r="E39" s="47" t="s">
        <v>128</v>
      </c>
    </row>
    <row r="40" spans="1:5" ht="12.75">
      <c r="A40" s="2"/>
      <c r="E40" s="46"/>
    </row>
    <row r="41" spans="1:5" ht="63.75">
      <c r="A41" s="2" t="s">
        <v>14</v>
      </c>
      <c r="B41" s="18" t="s">
        <v>111</v>
      </c>
      <c r="C41" s="1">
        <v>3000000</v>
      </c>
      <c r="D41" s="1">
        <f>ROUND(C41/1.95583,2)</f>
        <v>1533875.64</v>
      </c>
      <c r="E41" s="47" t="s">
        <v>129</v>
      </c>
    </row>
    <row r="42" spans="1:5" ht="12.75">
      <c r="A42" s="2"/>
      <c r="E42" s="46"/>
    </row>
    <row r="43" spans="1:5" ht="63.75">
      <c r="A43" s="2" t="s">
        <v>15</v>
      </c>
      <c r="B43" s="18" t="s">
        <v>112</v>
      </c>
      <c r="C43" s="1">
        <v>8800000</v>
      </c>
      <c r="D43" s="1">
        <f>ROUND(C43/1.95583,2)</f>
        <v>4499368.55</v>
      </c>
      <c r="E43" s="47" t="s">
        <v>130</v>
      </c>
    </row>
    <row r="44" spans="1:5" ht="12.75">
      <c r="A44" s="2"/>
      <c r="E44" s="46"/>
    </row>
    <row r="45" spans="1:5" ht="105" customHeight="1">
      <c r="A45" s="2" t="s">
        <v>87</v>
      </c>
      <c r="B45" s="18" t="s">
        <v>77</v>
      </c>
      <c r="C45" s="1">
        <v>11500000</v>
      </c>
      <c r="D45" s="1">
        <f>ROUND(C45/1.95583,2)</f>
        <v>5879856.63</v>
      </c>
      <c r="E45" s="47" t="s">
        <v>131</v>
      </c>
    </row>
    <row r="46" spans="1:5" ht="12.75">
      <c r="A46" s="2"/>
      <c r="E46" s="46"/>
    </row>
    <row r="47" spans="1:5" ht="67.5" customHeight="1">
      <c r="A47" s="2" t="s">
        <v>16</v>
      </c>
      <c r="B47" s="18" t="s">
        <v>119</v>
      </c>
      <c r="C47" s="1">
        <v>1516000</v>
      </c>
      <c r="D47" s="1">
        <f>ROUND(C47/1.95583,2)</f>
        <v>775118.49</v>
      </c>
      <c r="E47" s="47" t="s">
        <v>132</v>
      </c>
    </row>
    <row r="48" spans="1:5" ht="12.75">
      <c r="A48" s="2"/>
      <c r="E48" s="46"/>
    </row>
    <row r="49" spans="1:5" ht="63.75">
      <c r="A49" s="2" t="s">
        <v>17</v>
      </c>
      <c r="B49" s="18" t="s">
        <v>68</v>
      </c>
      <c r="C49" s="1">
        <v>1569000</v>
      </c>
      <c r="D49" s="1">
        <f>ROUND(C49/1.95583,2)</f>
        <v>802216.96</v>
      </c>
      <c r="E49" s="47" t="s">
        <v>133</v>
      </c>
    </row>
    <row r="50" spans="1:5" ht="12.75">
      <c r="A50" s="2"/>
      <c r="E50" s="46"/>
    </row>
    <row r="51" spans="1:5" ht="63.75">
      <c r="A51" s="2" t="s">
        <v>18</v>
      </c>
      <c r="B51" s="18" t="s">
        <v>78</v>
      </c>
      <c r="C51" s="1">
        <v>600000</v>
      </c>
      <c r="D51" s="1">
        <f>ROUND(C51/1.95583,2)</f>
        <v>306775.13</v>
      </c>
      <c r="E51" s="47" t="s">
        <v>134</v>
      </c>
    </row>
    <row r="52" spans="1:5" ht="12.75">
      <c r="A52" s="2"/>
      <c r="E52" s="46"/>
    </row>
    <row r="53" spans="1:5" ht="81" customHeight="1">
      <c r="A53" s="2" t="s">
        <v>19</v>
      </c>
      <c r="B53" s="18" t="s">
        <v>69</v>
      </c>
      <c r="C53" s="1">
        <v>750000</v>
      </c>
      <c r="D53" s="1">
        <f>ROUND(C53/1.95583,2)</f>
        <v>383468.91</v>
      </c>
      <c r="E53" s="47" t="s">
        <v>135</v>
      </c>
    </row>
    <row r="54" spans="1:5" ht="12.75">
      <c r="A54" s="2"/>
      <c r="E54" s="46"/>
    </row>
    <row r="55" spans="1:5" ht="66.75" customHeight="1">
      <c r="A55" s="2" t="s">
        <v>20</v>
      </c>
      <c r="B55" s="18" t="s">
        <v>96</v>
      </c>
      <c r="C55" s="1">
        <v>1080000</v>
      </c>
      <c r="D55" s="1">
        <f>ROUND(C55/1.95583,2)</f>
        <v>552195.23</v>
      </c>
      <c r="E55" s="47" t="s">
        <v>136</v>
      </c>
    </row>
    <row r="56" spans="1:5" ht="12.75">
      <c r="A56" s="2"/>
      <c r="E56" s="46"/>
    </row>
    <row r="57" spans="1:5" ht="51">
      <c r="A57" s="2" t="s">
        <v>21</v>
      </c>
      <c r="B57" s="18" t="s">
        <v>70</v>
      </c>
      <c r="C57" s="1">
        <v>4275000</v>
      </c>
      <c r="D57" s="1">
        <f>ROUND(C57/1.95583,2)</f>
        <v>2185772.79</v>
      </c>
      <c r="E57" s="47" t="s">
        <v>137</v>
      </c>
    </row>
    <row r="58" spans="1:5" ht="12.75">
      <c r="A58" s="2"/>
      <c r="E58" s="46"/>
    </row>
    <row r="59" spans="1:5" ht="51">
      <c r="A59" s="2" t="s">
        <v>22</v>
      </c>
      <c r="B59" s="18" t="s">
        <v>92</v>
      </c>
      <c r="C59" s="1">
        <v>1640000</v>
      </c>
      <c r="D59" s="1">
        <f>ROUND(C59/1.95583,2)</f>
        <v>838518.69</v>
      </c>
      <c r="E59" s="47" t="s">
        <v>138</v>
      </c>
    </row>
    <row r="60" spans="1:5" ht="12.75" customHeight="1">
      <c r="A60" s="2"/>
      <c r="E60" s="46"/>
    </row>
    <row r="61" spans="1:6" ht="53.25" customHeight="1">
      <c r="A61" s="2" t="s">
        <v>23</v>
      </c>
      <c r="B61" s="18" t="s">
        <v>93</v>
      </c>
      <c r="D61" s="1">
        <v>2653605</v>
      </c>
      <c r="E61" s="47" t="s">
        <v>139</v>
      </c>
      <c r="F61" s="1" t="e">
        <f>SUM(#REF!)</f>
        <v>#REF!</v>
      </c>
    </row>
    <row r="62" spans="1:6" ht="12.75" customHeight="1">
      <c r="A62" s="2"/>
      <c r="E62" s="46"/>
      <c r="F62" s="1"/>
    </row>
    <row r="63" spans="1:5" ht="51">
      <c r="A63" s="2" t="s">
        <v>24</v>
      </c>
      <c r="B63" s="18" t="s">
        <v>98</v>
      </c>
      <c r="D63" s="1">
        <v>250000</v>
      </c>
      <c r="E63" s="47" t="s">
        <v>140</v>
      </c>
    </row>
    <row r="64" spans="1:5" ht="12.75">
      <c r="A64" s="2"/>
      <c r="E64" s="46"/>
    </row>
    <row r="65" spans="1:5" ht="51">
      <c r="A65" s="2" t="s">
        <v>25</v>
      </c>
      <c r="B65" s="18" t="s">
        <v>99</v>
      </c>
      <c r="D65" s="1">
        <v>350000</v>
      </c>
      <c r="E65" s="47" t="s">
        <v>141</v>
      </c>
    </row>
    <row r="66" spans="1:5" ht="12.75">
      <c r="A66" s="2"/>
      <c r="E66" s="46"/>
    </row>
    <row r="67" spans="1:5" ht="51">
      <c r="A67" s="2" t="s">
        <v>26</v>
      </c>
      <c r="B67" s="18" t="s">
        <v>108</v>
      </c>
      <c r="D67" s="1">
        <v>1200000</v>
      </c>
      <c r="E67" s="47" t="s">
        <v>142</v>
      </c>
    </row>
    <row r="68" spans="1:5" ht="12.75">
      <c r="A68" s="2"/>
      <c r="E68" s="46"/>
    </row>
    <row r="69" spans="1:5" ht="63.75">
      <c r="A69" s="2" t="s">
        <v>27</v>
      </c>
      <c r="B69" s="18" t="s">
        <v>175</v>
      </c>
      <c r="C69" s="1">
        <v>4400000</v>
      </c>
      <c r="D69" s="1">
        <f>ROUND(C69/1.95583,2)</f>
        <v>2249684.28</v>
      </c>
      <c r="E69" s="47" t="s">
        <v>143</v>
      </c>
    </row>
    <row r="70" spans="1:5" ht="12.75">
      <c r="A70" s="2"/>
      <c r="E70" s="46"/>
    </row>
    <row r="71" spans="1:6" ht="79.5" customHeight="1">
      <c r="A71" s="2" t="s">
        <v>28</v>
      </c>
      <c r="B71" s="18" t="s">
        <v>71</v>
      </c>
      <c r="C71" s="1">
        <v>738960</v>
      </c>
      <c r="D71" s="1">
        <f>ROUND(C71/1.95583,2)</f>
        <v>377824.25</v>
      </c>
      <c r="E71" s="47" t="s">
        <v>144</v>
      </c>
      <c r="F71" s="1" t="e">
        <f>SUM(#REF!)</f>
        <v>#REF!</v>
      </c>
    </row>
    <row r="72" spans="1:5" ht="12.75">
      <c r="A72" s="2"/>
      <c r="E72" s="46"/>
    </row>
    <row r="73" spans="1:5" ht="51">
      <c r="A73" s="2" t="s">
        <v>29</v>
      </c>
      <c r="B73" s="18" t="s">
        <v>109</v>
      </c>
      <c r="C73" s="1">
        <v>738960</v>
      </c>
      <c r="D73" s="1">
        <v>4400000</v>
      </c>
      <c r="E73" s="47" t="s">
        <v>145</v>
      </c>
    </row>
    <row r="74" spans="1:5" ht="12.75">
      <c r="A74" s="2"/>
      <c r="E74" s="46"/>
    </row>
    <row r="75" spans="1:5" ht="63.75">
      <c r="A75" s="2" t="s">
        <v>30</v>
      </c>
      <c r="B75" s="18" t="s">
        <v>113</v>
      </c>
      <c r="C75" s="1">
        <v>738960</v>
      </c>
      <c r="D75" s="1">
        <v>1915000</v>
      </c>
      <c r="E75" s="47" t="s">
        <v>146</v>
      </c>
    </row>
    <row r="76" spans="1:5" ht="12.75" customHeight="1">
      <c r="A76" s="2"/>
      <c r="E76" s="46"/>
    </row>
    <row r="77" spans="1:6" ht="64.5" customHeight="1">
      <c r="A77" s="2" t="s">
        <v>31</v>
      </c>
      <c r="B77" s="18" t="s">
        <v>164</v>
      </c>
      <c r="D77" s="1">
        <v>1930000</v>
      </c>
      <c r="E77" s="49" t="s">
        <v>163</v>
      </c>
      <c r="F77" s="1"/>
    </row>
    <row r="78" spans="1:6" ht="12.75" customHeight="1">
      <c r="A78" s="2"/>
      <c r="E78" s="47"/>
      <c r="F78" s="1"/>
    </row>
    <row r="79" spans="1:6" ht="52.5" customHeight="1">
      <c r="A79" s="2" t="s">
        <v>32</v>
      </c>
      <c r="B79" s="18" t="s">
        <v>177</v>
      </c>
      <c r="C79" s="1">
        <v>738960</v>
      </c>
      <c r="D79" s="1">
        <v>450000</v>
      </c>
      <c r="E79" s="49" t="s">
        <v>182</v>
      </c>
      <c r="F79" s="1"/>
    </row>
    <row r="80" spans="1:6" ht="12.75" customHeight="1">
      <c r="A80" s="2"/>
      <c r="E80" s="46"/>
      <c r="F80" s="1"/>
    </row>
    <row r="81" spans="1:6" ht="64.5" customHeight="1">
      <c r="A81" s="2" t="s">
        <v>33</v>
      </c>
      <c r="B81" s="18" t="s">
        <v>178</v>
      </c>
      <c r="D81" s="1">
        <v>300000</v>
      </c>
      <c r="E81" s="49" t="s">
        <v>183</v>
      </c>
      <c r="F81" s="1"/>
    </row>
    <row r="82" spans="1:6" ht="12.75" customHeight="1">
      <c r="A82" s="2"/>
      <c r="E82" s="46"/>
      <c r="F82" s="1"/>
    </row>
    <row r="83" spans="1:6" ht="53.25" customHeight="1">
      <c r="A83" s="2" t="s">
        <v>34</v>
      </c>
      <c r="B83" s="18" t="s">
        <v>95</v>
      </c>
      <c r="D83" s="1">
        <v>2787001</v>
      </c>
      <c r="E83" s="47" t="s">
        <v>147</v>
      </c>
      <c r="F83" s="1"/>
    </row>
    <row r="84" spans="1:5" ht="12.75">
      <c r="A84" s="2"/>
      <c r="E84" s="46"/>
    </row>
    <row r="85" spans="1:6" ht="107.25" customHeight="1">
      <c r="A85" s="2" t="s">
        <v>35</v>
      </c>
      <c r="B85" s="18" t="s">
        <v>176</v>
      </c>
      <c r="C85" s="1">
        <v>60250000</v>
      </c>
      <c r="D85" s="1">
        <f>ROUND(C85/1.95583,2)</f>
        <v>30805335.84</v>
      </c>
      <c r="E85" s="47" t="s">
        <v>148</v>
      </c>
      <c r="F85" s="1" t="e">
        <f>SUM(#REF!)</f>
        <v>#REF!</v>
      </c>
    </row>
    <row r="86" spans="1:5" ht="12.75">
      <c r="A86" s="2"/>
      <c r="E86" s="46"/>
    </row>
    <row r="87" spans="1:6" ht="63.75">
      <c r="A87" s="2" t="s">
        <v>65</v>
      </c>
      <c r="B87" s="18" t="s">
        <v>72</v>
      </c>
      <c r="C87" s="1">
        <v>1060000</v>
      </c>
      <c r="D87" s="1">
        <f>ROUND(C87/1.95583,2)</f>
        <v>541969.39</v>
      </c>
      <c r="E87" s="47" t="s">
        <v>149</v>
      </c>
      <c r="F87" s="1" t="e">
        <f>SUM(#REF!)</f>
        <v>#REF!</v>
      </c>
    </row>
    <row r="88" spans="1:5" ht="12.75">
      <c r="A88" s="2"/>
      <c r="E88"/>
    </row>
    <row r="89" spans="1:5" ht="76.5">
      <c r="A89" s="2" t="s">
        <v>36</v>
      </c>
      <c r="B89" s="18" t="s">
        <v>79</v>
      </c>
      <c r="C89" s="1">
        <v>2000000</v>
      </c>
      <c r="D89" s="1">
        <f>ROUND(C89/1.95583,2)</f>
        <v>1022583.76</v>
      </c>
      <c r="E89" s="47" t="s">
        <v>150</v>
      </c>
    </row>
    <row r="90" spans="1:5" ht="12.75">
      <c r="A90" s="2"/>
      <c r="E90" s="46"/>
    </row>
    <row r="91" spans="1:6" ht="66" customHeight="1">
      <c r="A91" s="2" t="s">
        <v>37</v>
      </c>
      <c r="B91" s="18" t="s">
        <v>168</v>
      </c>
      <c r="C91" s="1">
        <v>2500000</v>
      </c>
      <c r="D91" s="1">
        <f>ROUND(C91/1.95583,2)</f>
        <v>1278229.7</v>
      </c>
      <c r="E91" s="47" t="s">
        <v>165</v>
      </c>
      <c r="F91" s="1" t="e">
        <f>SUM(#REF!)</f>
        <v>#REF!</v>
      </c>
    </row>
    <row r="92" spans="1:5" ht="12.75" customHeight="1">
      <c r="A92" s="2"/>
      <c r="E92" s="46"/>
    </row>
    <row r="93" spans="1:5" ht="81" customHeight="1">
      <c r="A93" s="2" t="s">
        <v>67</v>
      </c>
      <c r="B93" s="18" t="s">
        <v>169</v>
      </c>
      <c r="D93" s="1">
        <v>1250000</v>
      </c>
      <c r="E93" s="47" t="s">
        <v>166</v>
      </c>
    </row>
    <row r="94" spans="1:5" ht="12.75">
      <c r="A94" s="2"/>
      <c r="E94" s="46"/>
    </row>
    <row r="95" spans="1:5" ht="66.75" customHeight="1">
      <c r="A95" s="2" t="s">
        <v>105</v>
      </c>
      <c r="B95" s="18" t="s">
        <v>170</v>
      </c>
      <c r="D95" s="1">
        <v>1250000</v>
      </c>
      <c r="E95" s="47" t="s">
        <v>167</v>
      </c>
    </row>
    <row r="96" spans="1:5" ht="12.75">
      <c r="A96" s="2"/>
      <c r="E96" s="46"/>
    </row>
    <row r="97" spans="1:5" ht="64.5" customHeight="1">
      <c r="A97" s="2" t="s">
        <v>38</v>
      </c>
      <c r="B97" s="38" t="s">
        <v>116</v>
      </c>
      <c r="C97" s="1">
        <v>4700000</v>
      </c>
      <c r="D97" s="39">
        <v>4500000</v>
      </c>
      <c r="E97" s="47" t="s">
        <v>151</v>
      </c>
    </row>
    <row r="98" spans="1:5" ht="12.75">
      <c r="A98" s="2"/>
      <c r="E98" s="46"/>
    </row>
    <row r="99" spans="1:5" ht="64.5" customHeight="1">
      <c r="A99" s="2" t="s">
        <v>39</v>
      </c>
      <c r="B99" s="38" t="s">
        <v>117</v>
      </c>
      <c r="C99" s="39">
        <v>1500000</v>
      </c>
      <c r="D99" s="39">
        <v>173250</v>
      </c>
      <c r="E99" s="47" t="s">
        <v>151</v>
      </c>
    </row>
    <row r="100" spans="1:5" ht="12.75">
      <c r="A100" s="2"/>
      <c r="E100" s="46"/>
    </row>
    <row r="101" spans="1:6" ht="66.75" customHeight="1">
      <c r="A101" s="2" t="s">
        <v>40</v>
      </c>
      <c r="B101" s="18" t="s">
        <v>10</v>
      </c>
      <c r="D101" s="1">
        <v>2195487</v>
      </c>
      <c r="E101" s="47" t="s">
        <v>152</v>
      </c>
      <c r="F101" s="1" t="e">
        <f>SUM(#REF!)</f>
        <v>#REF!</v>
      </c>
    </row>
    <row r="102" spans="1:5" ht="12.75">
      <c r="A102" s="2"/>
      <c r="E102" s="46"/>
    </row>
    <row r="103" spans="1:5" ht="51">
      <c r="A103" s="2" t="s">
        <v>41</v>
      </c>
      <c r="B103" s="18" t="s">
        <v>180</v>
      </c>
      <c r="D103" s="1">
        <v>763500</v>
      </c>
      <c r="E103" s="47" t="s">
        <v>153</v>
      </c>
    </row>
    <row r="104" spans="1:5" ht="12.75">
      <c r="A104" s="2"/>
      <c r="E104" s="46"/>
    </row>
    <row r="105" spans="1:5" ht="51">
      <c r="A105" s="2" t="s">
        <v>42</v>
      </c>
      <c r="B105" s="18" t="s">
        <v>181</v>
      </c>
      <c r="D105" s="1">
        <v>8455782</v>
      </c>
      <c r="E105" s="47" t="s">
        <v>154</v>
      </c>
    </row>
    <row r="106" spans="1:5" ht="12.75">
      <c r="A106" s="2"/>
      <c r="E106" s="46"/>
    </row>
    <row r="107" spans="1:5" ht="51">
      <c r="A107" s="2" t="s">
        <v>43</v>
      </c>
      <c r="B107" s="18" t="s">
        <v>114</v>
      </c>
      <c r="C107" s="1">
        <v>738960</v>
      </c>
      <c r="D107" s="1">
        <v>2160000</v>
      </c>
      <c r="E107" s="47" t="s">
        <v>155</v>
      </c>
    </row>
    <row r="108" spans="1:5" ht="12.75">
      <c r="A108" s="2"/>
      <c r="E108" s="46"/>
    </row>
    <row r="109" spans="1:5" ht="51">
      <c r="A109" s="2" t="s">
        <v>44</v>
      </c>
      <c r="B109" s="18" t="s">
        <v>115</v>
      </c>
      <c r="C109" s="1">
        <v>738960</v>
      </c>
      <c r="D109" s="1">
        <v>661492</v>
      </c>
      <c r="E109" s="47" t="s">
        <v>156</v>
      </c>
    </row>
    <row r="110" spans="1:7" ht="12.75">
      <c r="A110" s="2"/>
      <c r="E110" s="52"/>
      <c r="G110" s="46"/>
    </row>
    <row r="111" spans="1:5" ht="12.75">
      <c r="A111" s="2"/>
      <c r="E111" s="52"/>
    </row>
    <row r="112" spans="1:7" ht="12.75">
      <c r="A112" s="4" t="s">
        <v>46</v>
      </c>
      <c r="B112" s="19"/>
      <c r="C112" s="3">
        <f>SUM(C15:C102)</f>
        <v>162989590</v>
      </c>
      <c r="D112" s="3">
        <f>SUM(D15:D111)</f>
        <v>116676888.65</v>
      </c>
      <c r="E112" s="50"/>
      <c r="F112" s="35" t="e">
        <f>SUM(F15:F102)</f>
        <v>#REF!</v>
      </c>
      <c r="G112" s="46"/>
    </row>
    <row r="113" spans="1:6" ht="12.75">
      <c r="A113" s="36"/>
      <c r="B113" s="37"/>
      <c r="C113" s="35"/>
      <c r="D113" s="35"/>
      <c r="E113" s="53"/>
      <c r="F113" s="35"/>
    </row>
    <row r="114" spans="1:5" s="13" customFormat="1" ht="12.75">
      <c r="A114" s="11" t="s">
        <v>47</v>
      </c>
      <c r="B114" s="21"/>
      <c r="C114" s="12"/>
      <c r="D114" s="12"/>
      <c r="E114" s="53"/>
    </row>
    <row r="115" spans="1:6" s="13" customFormat="1" ht="12.75">
      <c r="A115" s="14" t="s">
        <v>173</v>
      </c>
      <c r="B115" s="21"/>
      <c r="C115" s="12">
        <f>C11</f>
        <v>5000000</v>
      </c>
      <c r="D115" s="12">
        <f>D11</f>
        <v>2556459.41</v>
      </c>
      <c r="E115" s="53"/>
      <c r="F115" s="12" t="e">
        <f>#REF!</f>
        <v>#REF!</v>
      </c>
    </row>
    <row r="116" spans="1:6" s="13" customFormat="1" ht="12.75">
      <c r="A116" s="14" t="s">
        <v>179</v>
      </c>
      <c r="B116" s="21"/>
      <c r="C116" s="12">
        <f>C112</f>
        <v>162989590</v>
      </c>
      <c r="D116" s="12">
        <f>D112</f>
        <v>116676888.65</v>
      </c>
      <c r="E116" s="53"/>
      <c r="F116" s="12" t="e">
        <f>F112</f>
        <v>#REF!</v>
      </c>
    </row>
    <row r="117" spans="1:6" ht="13.5" thickBot="1">
      <c r="A117" s="5" t="s">
        <v>48</v>
      </c>
      <c r="B117" s="22"/>
      <c r="C117" s="6">
        <f>C116+C115</f>
        <v>167989590</v>
      </c>
      <c r="D117" s="6">
        <f>D116+D115</f>
        <v>119233348.06</v>
      </c>
      <c r="E117" s="54"/>
      <c r="F117" s="35" t="e">
        <f>F116+F115</f>
        <v>#REF!</v>
      </c>
    </row>
    <row r="118" ht="13.5" thickTop="1">
      <c r="E118" s="5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A1" sqref="A1"/>
    </sheetView>
  </sheetViews>
  <sheetFormatPr defaultColWidth="11.421875" defaultRowHeight="12.75" outlineLevelCol="1"/>
  <cols>
    <col min="1" max="1" width="4.57421875" style="0" customWidth="1"/>
    <col min="2" max="2" width="56.8515625" style="18" customWidth="1"/>
    <col min="3" max="3" width="11.421875" style="1" hidden="1" customWidth="1" outlineLevel="1"/>
    <col min="4" max="4" width="11.421875" style="1" customWidth="1" collapsed="1"/>
    <col min="5" max="5" width="11.421875" style="1" customWidth="1"/>
    <col min="6" max="6" width="11.421875" style="0" hidden="1" customWidth="1" outlineLevel="1"/>
    <col min="7" max="7" width="11.421875" style="0" customWidth="1" collapsed="1"/>
  </cols>
  <sheetData>
    <row r="1" ht="18">
      <c r="B1" s="15" t="s">
        <v>53</v>
      </c>
    </row>
    <row r="2" ht="18">
      <c r="B2" s="15"/>
    </row>
    <row r="3" spans="1:5" s="9" customFormat="1" ht="12.75">
      <c r="A3" s="23"/>
      <c r="B3" s="24"/>
      <c r="C3" s="25" t="s">
        <v>49</v>
      </c>
      <c r="D3" s="25" t="s">
        <v>49</v>
      </c>
      <c r="E3" s="26" t="s">
        <v>51</v>
      </c>
    </row>
    <row r="4" spans="1:5" s="9" customFormat="1" ht="12.75">
      <c r="A4" s="27"/>
      <c r="B4" s="28" t="s">
        <v>55</v>
      </c>
      <c r="C4" s="29" t="s">
        <v>50</v>
      </c>
      <c r="D4" s="29" t="s">
        <v>50</v>
      </c>
      <c r="E4" s="30">
        <v>40178</v>
      </c>
    </row>
    <row r="5" spans="1:5" s="9" customFormat="1" ht="12.75">
      <c r="A5" s="31"/>
      <c r="B5" s="32"/>
      <c r="C5" s="33" t="s">
        <v>52</v>
      </c>
      <c r="D5" s="33" t="s">
        <v>91</v>
      </c>
      <c r="E5" s="34" t="s">
        <v>91</v>
      </c>
    </row>
    <row r="6" spans="2:5" s="7" customFormat="1" ht="12.75">
      <c r="B6" s="16"/>
      <c r="C6" s="8"/>
      <c r="D6" s="8"/>
      <c r="E6" s="41"/>
    </row>
    <row r="7" spans="1:5" s="7" customFormat="1" ht="12.75">
      <c r="A7" s="56" t="s">
        <v>56</v>
      </c>
      <c r="B7" s="17" t="s">
        <v>59</v>
      </c>
      <c r="C7" s="8"/>
      <c r="D7" s="8"/>
      <c r="E7" s="42"/>
    </row>
    <row r="8" spans="1:5" ht="12.75">
      <c r="A8" s="2"/>
      <c r="E8" s="43"/>
    </row>
    <row r="9" spans="1:5" ht="63.75">
      <c r="A9" s="2" t="s">
        <v>100</v>
      </c>
      <c r="B9" s="18" t="s">
        <v>85</v>
      </c>
      <c r="C9" s="1">
        <v>5000000</v>
      </c>
      <c r="D9" s="1">
        <f>ROUND(C9/1.95583,2)</f>
        <v>2556459.41</v>
      </c>
      <c r="E9" s="51">
        <v>42608</v>
      </c>
    </row>
    <row r="10" spans="1:5" ht="12.75">
      <c r="A10" s="2"/>
      <c r="E10" s="52"/>
    </row>
    <row r="11" spans="1:5" ht="12.75">
      <c r="A11" s="10" t="s">
        <v>172</v>
      </c>
      <c r="B11" s="19"/>
      <c r="C11" s="3">
        <f>SUM(C8:C10)</f>
        <v>5000000</v>
      </c>
      <c r="D11" s="3">
        <f>SUM(D9:D9)</f>
        <v>2556459.41</v>
      </c>
      <c r="E11" s="50">
        <f>SUM(E9:E10)</f>
        <v>42608</v>
      </c>
    </row>
    <row r="12" spans="1:5" ht="12.75">
      <c r="A12" s="40"/>
      <c r="B12" s="37"/>
      <c r="C12" s="35"/>
      <c r="D12" s="35"/>
      <c r="E12" s="53"/>
    </row>
    <row r="13" spans="1:5" ht="12.75">
      <c r="A13" s="55" t="s">
        <v>57</v>
      </c>
      <c r="B13" s="20" t="s">
        <v>58</v>
      </c>
      <c r="E13" s="52"/>
    </row>
    <row r="14" spans="1:5" ht="12.75">
      <c r="A14" s="2"/>
      <c r="E14" s="52"/>
    </row>
    <row r="15" spans="1:5" ht="81" customHeight="1">
      <c r="A15" s="2" t="s">
        <v>101</v>
      </c>
      <c r="B15" s="18" t="s">
        <v>74</v>
      </c>
      <c r="E15" s="52"/>
    </row>
    <row r="16" spans="1:5" ht="12.75">
      <c r="A16" s="2"/>
      <c r="E16" s="52"/>
    </row>
    <row r="17" spans="1:5" ht="66.75" customHeight="1">
      <c r="A17" s="2" t="s">
        <v>102</v>
      </c>
      <c r="B17" s="18" t="s">
        <v>86</v>
      </c>
      <c r="C17" s="1">
        <v>7000000</v>
      </c>
      <c r="D17" s="1">
        <f>ROUND(C17/1.95583,2)</f>
        <v>3579043.17</v>
      </c>
      <c r="E17" s="51">
        <v>2137351</v>
      </c>
    </row>
    <row r="18" spans="1:5" ht="12.75">
      <c r="A18" s="2"/>
      <c r="E18" s="52"/>
    </row>
    <row r="19" spans="1:5" ht="54.75" customHeight="1">
      <c r="A19" s="2" t="s">
        <v>103</v>
      </c>
      <c r="B19" s="18" t="s">
        <v>88</v>
      </c>
      <c r="C19" s="1">
        <v>20000000</v>
      </c>
      <c r="D19" s="1">
        <f>ROUND(C19/1.95583,2)</f>
        <v>10225837.62</v>
      </c>
      <c r="E19" s="51">
        <v>5042399</v>
      </c>
    </row>
    <row r="20" spans="1:5" ht="12.75">
      <c r="A20" s="2"/>
      <c r="E20" s="52"/>
    </row>
    <row r="21" spans="1:5" ht="51">
      <c r="A21" s="2" t="s">
        <v>80</v>
      </c>
      <c r="B21" s="18" t="s">
        <v>97</v>
      </c>
      <c r="C21" s="1">
        <v>7000000</v>
      </c>
      <c r="D21" s="1">
        <f>ROUND(C21/1.95583,2)</f>
        <v>3579043.17</v>
      </c>
      <c r="E21" s="51">
        <v>1431138</v>
      </c>
    </row>
    <row r="22" spans="1:5" ht="12.75">
      <c r="A22" s="2"/>
      <c r="E22" s="52"/>
    </row>
    <row r="23" spans="1:6" ht="63.75">
      <c r="A23" s="2" t="s">
        <v>81</v>
      </c>
      <c r="B23" s="18" t="s">
        <v>89</v>
      </c>
      <c r="C23" s="1">
        <v>3000000</v>
      </c>
      <c r="D23" s="1">
        <f>ROUND(C23/1.95583,2)</f>
        <v>1533875.64</v>
      </c>
      <c r="E23" s="51">
        <v>1193086</v>
      </c>
      <c r="F23" s="1">
        <f>SUM(E17:E23)</f>
        <v>9803974</v>
      </c>
    </row>
    <row r="24" spans="1:6" ht="12.75">
      <c r="A24" s="2"/>
      <c r="E24" s="52"/>
      <c r="F24" s="1"/>
    </row>
    <row r="25" spans="1:5" ht="53.25" customHeight="1">
      <c r="A25" s="2" t="s">
        <v>82</v>
      </c>
      <c r="B25" s="18" t="s">
        <v>75</v>
      </c>
      <c r="C25" s="1">
        <v>150000</v>
      </c>
      <c r="D25" s="1">
        <f>ROUND(C25/1.95583,2)</f>
        <v>76693.78</v>
      </c>
      <c r="E25" s="51">
        <v>42894</v>
      </c>
    </row>
    <row r="26" spans="1:5" ht="12.75">
      <c r="A26" s="2"/>
      <c r="E26" s="52"/>
    </row>
    <row r="27" spans="1:5" ht="55.5" customHeight="1">
      <c r="A27" s="2" t="s">
        <v>83</v>
      </c>
      <c r="B27" s="18" t="s">
        <v>60</v>
      </c>
      <c r="C27" s="1">
        <v>123750</v>
      </c>
      <c r="D27" s="1">
        <f>ROUND(C27/1.95583,2)</f>
        <v>63272.37</v>
      </c>
      <c r="E27" s="51">
        <v>17307</v>
      </c>
    </row>
    <row r="28" spans="1:5" ht="12.75">
      <c r="A28" s="2"/>
      <c r="E28" s="52"/>
    </row>
    <row r="29" spans="1:5" ht="53.25" customHeight="1">
      <c r="A29" s="2" t="s">
        <v>84</v>
      </c>
      <c r="B29" s="18" t="s">
        <v>61</v>
      </c>
      <c r="C29" s="1">
        <v>600000</v>
      </c>
      <c r="D29" s="1">
        <f>ROUND(C29/1.95583,2)</f>
        <v>306775.13</v>
      </c>
      <c r="E29" s="51">
        <v>206260</v>
      </c>
    </row>
    <row r="30" spans="1:5" ht="12.75">
      <c r="A30" s="2"/>
      <c r="E30" s="52"/>
    </row>
    <row r="31" spans="1:5" ht="54" customHeight="1">
      <c r="A31" s="2" t="s">
        <v>104</v>
      </c>
      <c r="B31" s="18" t="s">
        <v>62</v>
      </c>
      <c r="C31" s="1">
        <v>800000</v>
      </c>
      <c r="D31" s="1">
        <f>ROUND(C31/1.95583,2)</f>
        <v>409033.5</v>
      </c>
      <c r="E31" s="51">
        <v>270550</v>
      </c>
    </row>
    <row r="32" spans="1:5" ht="12.75">
      <c r="A32" s="2"/>
      <c r="E32" s="52"/>
    </row>
    <row r="33" spans="1:5" ht="54" customHeight="1">
      <c r="A33" s="2" t="s">
        <v>11</v>
      </c>
      <c r="B33" s="18" t="s">
        <v>76</v>
      </c>
      <c r="C33" s="1">
        <v>4600000</v>
      </c>
      <c r="D33" s="1">
        <f>ROUND(C33/1.95583,2)</f>
        <v>2351942.65</v>
      </c>
      <c r="E33" s="51">
        <v>1753383</v>
      </c>
    </row>
    <row r="34" spans="1:5" ht="12.75">
      <c r="A34" s="2"/>
      <c r="E34" s="52"/>
    </row>
    <row r="35" spans="1:5" ht="94.5" customHeight="1">
      <c r="A35" s="2" t="s">
        <v>12</v>
      </c>
      <c r="B35" s="18" t="s">
        <v>63</v>
      </c>
      <c r="C35" s="1">
        <v>4900000</v>
      </c>
      <c r="D35" s="1">
        <f>ROUND(C35/1.95583,2)</f>
        <v>2505330.22</v>
      </c>
      <c r="E35" s="51">
        <v>1851656</v>
      </c>
    </row>
    <row r="36" spans="1:5" ht="12.75">
      <c r="A36" s="2"/>
      <c r="E36" s="52"/>
    </row>
    <row r="37" spans="1:5" ht="63.75">
      <c r="A37" s="2" t="s">
        <v>13</v>
      </c>
      <c r="B37" s="18" t="s">
        <v>64</v>
      </c>
      <c r="C37" s="1">
        <v>350000</v>
      </c>
      <c r="D37" s="1">
        <f>ROUND(C37/1.95583,2)</f>
        <v>178952.16</v>
      </c>
      <c r="E37" s="51">
        <v>135128</v>
      </c>
    </row>
    <row r="38" spans="1:5" ht="12.75">
      <c r="A38" s="2"/>
      <c r="E38" s="52"/>
    </row>
    <row r="39" spans="1:5" ht="66" customHeight="1">
      <c r="A39" s="2" t="s">
        <v>54</v>
      </c>
      <c r="B39" s="18" t="s">
        <v>66</v>
      </c>
      <c r="C39" s="1">
        <v>370000</v>
      </c>
      <c r="D39" s="1">
        <f>ROUND(C39/1.95583,2)</f>
        <v>189178</v>
      </c>
      <c r="E39" s="51">
        <v>142292</v>
      </c>
    </row>
    <row r="40" spans="1:5" ht="12.75">
      <c r="A40" s="2"/>
      <c r="E40" s="52"/>
    </row>
    <row r="41" spans="1:5" ht="63.75">
      <c r="A41" s="2" t="s">
        <v>14</v>
      </c>
      <c r="B41" s="18" t="s">
        <v>111</v>
      </c>
      <c r="C41" s="1">
        <v>3000000</v>
      </c>
      <c r="D41" s="1">
        <f>ROUND(C41/1.95583,2)</f>
        <v>1533875.64</v>
      </c>
      <c r="E41" s="51">
        <v>1178487</v>
      </c>
    </row>
    <row r="42" spans="1:5" ht="12.75">
      <c r="A42" s="2"/>
      <c r="E42" s="52"/>
    </row>
    <row r="43" spans="1:5" ht="63.75">
      <c r="A43" s="2" t="s">
        <v>15</v>
      </c>
      <c r="B43" s="18" t="s">
        <v>118</v>
      </c>
      <c r="C43" s="1">
        <v>8800000</v>
      </c>
      <c r="D43" s="1">
        <f>ROUND(C43/1.95583,2)</f>
        <v>4499368.55</v>
      </c>
      <c r="E43" s="51">
        <v>3482841</v>
      </c>
    </row>
    <row r="44" spans="1:5" ht="12.75">
      <c r="A44" s="2"/>
      <c r="E44" s="52"/>
    </row>
    <row r="45" spans="1:5" ht="105" customHeight="1">
      <c r="A45" s="2" t="s">
        <v>87</v>
      </c>
      <c r="B45" s="18" t="s">
        <v>77</v>
      </c>
      <c r="C45" s="1">
        <v>11500000</v>
      </c>
      <c r="D45" s="1">
        <f>ROUND(C45/1.95583,2)</f>
        <v>5879856.63</v>
      </c>
      <c r="E45" s="51">
        <v>4546673</v>
      </c>
    </row>
    <row r="46" spans="1:5" ht="12.75">
      <c r="A46" s="2"/>
      <c r="E46" s="52"/>
    </row>
    <row r="47" spans="1:5" ht="67.5" customHeight="1">
      <c r="A47" s="2" t="s">
        <v>16</v>
      </c>
      <c r="B47" s="18" t="s">
        <v>119</v>
      </c>
      <c r="C47" s="1">
        <v>1516000</v>
      </c>
      <c r="D47" s="1">
        <f>ROUND(C47/1.95583,2)</f>
        <v>775118.49</v>
      </c>
      <c r="E47" s="51">
        <v>600721</v>
      </c>
    </row>
    <row r="48" spans="1:5" ht="12.75">
      <c r="A48" s="2"/>
      <c r="E48" s="52"/>
    </row>
    <row r="49" spans="1:5" ht="63.75">
      <c r="A49" s="2" t="s">
        <v>17</v>
      </c>
      <c r="B49" s="18" t="s">
        <v>68</v>
      </c>
      <c r="C49" s="1">
        <v>1569000</v>
      </c>
      <c r="D49" s="1">
        <f>ROUND(C49/1.95583,2)</f>
        <v>802216.96</v>
      </c>
      <c r="E49" s="51">
        <v>610558</v>
      </c>
    </row>
    <row r="50" spans="1:5" ht="12.75">
      <c r="A50" s="2"/>
      <c r="E50" s="52"/>
    </row>
    <row r="51" spans="1:5" ht="63.75">
      <c r="A51" s="2" t="s">
        <v>18</v>
      </c>
      <c r="B51" s="18" t="s">
        <v>78</v>
      </c>
      <c r="C51" s="1">
        <v>600000</v>
      </c>
      <c r="D51" s="1">
        <f>ROUND(C51/1.95583,2)</f>
        <v>306775.13</v>
      </c>
      <c r="E51" s="51">
        <v>245032</v>
      </c>
    </row>
    <row r="52" spans="1:5" ht="12.75">
      <c r="A52" s="2"/>
      <c r="E52" s="52"/>
    </row>
    <row r="53" spans="1:5" ht="81" customHeight="1">
      <c r="A53" s="2" t="s">
        <v>19</v>
      </c>
      <c r="B53" s="18" t="s">
        <v>69</v>
      </c>
      <c r="C53" s="1">
        <v>750000</v>
      </c>
      <c r="D53" s="1">
        <f>ROUND(C53/1.95583,2)</f>
        <v>383468.91</v>
      </c>
      <c r="E53" s="51">
        <v>322829</v>
      </c>
    </row>
    <row r="54" spans="1:5" ht="12.75">
      <c r="A54" s="2"/>
      <c r="E54" s="52"/>
    </row>
    <row r="55" spans="1:5" ht="66.75" customHeight="1">
      <c r="A55" s="2" t="s">
        <v>20</v>
      </c>
      <c r="B55" s="18" t="s">
        <v>96</v>
      </c>
      <c r="C55" s="1">
        <v>1080000</v>
      </c>
      <c r="D55" s="1">
        <f>ROUND(C55/1.95583,2)</f>
        <v>552195.23</v>
      </c>
      <c r="E55" s="51">
        <v>308539</v>
      </c>
    </row>
    <row r="56" spans="1:5" ht="12.75">
      <c r="A56" s="2"/>
      <c r="E56" s="52"/>
    </row>
    <row r="57" spans="1:5" ht="51">
      <c r="A57" s="2" t="s">
        <v>21</v>
      </c>
      <c r="B57" s="18" t="s">
        <v>70</v>
      </c>
      <c r="C57" s="1">
        <v>4275000</v>
      </c>
      <c r="D57" s="1">
        <f>ROUND(C57/1.95583,2)</f>
        <v>2185772.79</v>
      </c>
      <c r="E57" s="51">
        <v>1898229</v>
      </c>
    </row>
    <row r="58" spans="1:5" ht="12.75">
      <c r="A58" s="2"/>
      <c r="E58" s="52"/>
    </row>
    <row r="59" spans="1:5" ht="51">
      <c r="A59" s="2" t="s">
        <v>22</v>
      </c>
      <c r="B59" s="18" t="s">
        <v>92</v>
      </c>
      <c r="C59" s="1">
        <v>1640000</v>
      </c>
      <c r="D59" s="1">
        <f>ROUND(C59/1.95583,2)</f>
        <v>838518.69</v>
      </c>
      <c r="E59" s="51">
        <v>726518</v>
      </c>
    </row>
    <row r="60" spans="1:5" ht="12.75" customHeight="1">
      <c r="A60" s="2"/>
      <c r="E60" s="52"/>
    </row>
    <row r="61" spans="1:6" ht="53.25" customHeight="1">
      <c r="A61" s="2" t="s">
        <v>23</v>
      </c>
      <c r="B61" s="18" t="s">
        <v>93</v>
      </c>
      <c r="D61" s="1">
        <v>2653605</v>
      </c>
      <c r="E61" s="51">
        <v>965708</v>
      </c>
      <c r="F61" s="1">
        <f>SUM(E25:E61)</f>
        <v>19305605</v>
      </c>
    </row>
    <row r="62" spans="1:6" ht="12.75" customHeight="1">
      <c r="A62" s="2"/>
      <c r="E62" s="52"/>
      <c r="F62" s="1"/>
    </row>
    <row r="63" spans="1:5" ht="51">
      <c r="A63" s="2" t="s">
        <v>24</v>
      </c>
      <c r="B63" s="18" t="s">
        <v>98</v>
      </c>
      <c r="D63" s="1">
        <v>250000</v>
      </c>
      <c r="E63" s="51">
        <v>127084</v>
      </c>
    </row>
    <row r="64" spans="1:5" ht="12.75">
      <c r="A64" s="2"/>
      <c r="E64" s="52"/>
    </row>
    <row r="65" spans="1:5" ht="51">
      <c r="A65" s="2" t="s">
        <v>25</v>
      </c>
      <c r="B65" s="18" t="s">
        <v>99</v>
      </c>
      <c r="D65" s="1">
        <v>350000</v>
      </c>
      <c r="E65" s="51">
        <v>312880</v>
      </c>
    </row>
    <row r="66" spans="1:5" ht="12.75">
      <c r="A66" s="2"/>
      <c r="E66" s="52"/>
    </row>
    <row r="67" spans="1:5" ht="51">
      <c r="A67" s="2" t="s">
        <v>26</v>
      </c>
      <c r="B67" s="18" t="s">
        <v>108</v>
      </c>
      <c r="D67" s="1">
        <v>1200000</v>
      </c>
      <c r="E67" s="51">
        <v>1145524</v>
      </c>
    </row>
    <row r="68" spans="1:5" ht="12.75">
      <c r="A68" s="2"/>
      <c r="E68" s="52"/>
    </row>
    <row r="69" spans="1:5" ht="63.75">
      <c r="A69" s="2" t="s">
        <v>27</v>
      </c>
      <c r="B69" s="18" t="s">
        <v>174</v>
      </c>
      <c r="C69" s="1">
        <v>4400000</v>
      </c>
      <c r="D69" s="1">
        <f>ROUND(C69/1.95583,2)</f>
        <v>2249684.28</v>
      </c>
      <c r="E69" s="51">
        <v>1796903</v>
      </c>
    </row>
    <row r="70" spans="1:5" ht="12.75">
      <c r="A70" s="2"/>
      <c r="E70" s="52"/>
    </row>
    <row r="71" spans="1:6" ht="79.5" customHeight="1">
      <c r="A71" s="2" t="s">
        <v>28</v>
      </c>
      <c r="B71" s="18" t="s">
        <v>71</v>
      </c>
      <c r="C71" s="1">
        <v>738960</v>
      </c>
      <c r="D71" s="1">
        <f>ROUND(C71/1.95583,2)</f>
        <v>377824.25</v>
      </c>
      <c r="E71" s="51">
        <v>270959</v>
      </c>
      <c r="F71" s="1">
        <f>SUM(E69:E71)</f>
        <v>2067862</v>
      </c>
    </row>
    <row r="72" spans="1:5" ht="12.75">
      <c r="A72" s="2"/>
      <c r="E72" s="52"/>
    </row>
    <row r="73" spans="1:5" ht="51">
      <c r="A73" s="2" t="s">
        <v>29</v>
      </c>
      <c r="B73" s="18" t="s">
        <v>109</v>
      </c>
      <c r="C73" s="1">
        <v>738960</v>
      </c>
      <c r="D73" s="1">
        <v>4400000</v>
      </c>
      <c r="E73" s="51">
        <v>4100627</v>
      </c>
    </row>
    <row r="74" spans="1:5" ht="12.75">
      <c r="A74" s="2"/>
      <c r="E74" s="52"/>
    </row>
    <row r="75" spans="1:5" ht="63.75">
      <c r="A75" s="2" t="s">
        <v>30</v>
      </c>
      <c r="B75" s="18" t="s">
        <v>113</v>
      </c>
      <c r="C75" s="1">
        <v>738960</v>
      </c>
      <c r="D75" s="1">
        <v>1915000</v>
      </c>
      <c r="E75" s="51">
        <v>1896274</v>
      </c>
    </row>
    <row r="76" spans="1:5" ht="12.75" customHeight="1">
      <c r="A76" s="2"/>
      <c r="E76" s="52"/>
    </row>
    <row r="77" spans="1:6" ht="64.5" customHeight="1">
      <c r="A77" s="2" t="s">
        <v>31</v>
      </c>
      <c r="B77" s="18" t="s">
        <v>164</v>
      </c>
      <c r="D77" s="1">
        <v>1930000</v>
      </c>
      <c r="E77" s="51">
        <v>1910179</v>
      </c>
      <c r="F77" s="1"/>
    </row>
    <row r="78" spans="1:6" ht="12.75" customHeight="1">
      <c r="A78" s="2"/>
      <c r="E78" s="51"/>
      <c r="F78" s="1"/>
    </row>
    <row r="79" spans="1:6" ht="53.25" customHeight="1">
      <c r="A79" s="2" t="s">
        <v>32</v>
      </c>
      <c r="B79" s="18" t="s">
        <v>95</v>
      </c>
      <c r="D79" s="1">
        <v>2787001</v>
      </c>
      <c r="E79" s="51">
        <v>4982795</v>
      </c>
      <c r="F79" s="1"/>
    </row>
    <row r="80" spans="1:5" ht="12.75">
      <c r="A80" s="2"/>
      <c r="E80" s="52"/>
    </row>
    <row r="81" spans="1:6" ht="107.25" customHeight="1">
      <c r="A81" s="2" t="s">
        <v>33</v>
      </c>
      <c r="B81" s="18" t="s">
        <v>94</v>
      </c>
      <c r="C81" s="1">
        <v>60250000</v>
      </c>
      <c r="D81" s="1">
        <f>ROUND(C81/1.95583,2)</f>
        <v>30805335.84</v>
      </c>
      <c r="E81" s="51">
        <v>22967536</v>
      </c>
      <c r="F81" s="1">
        <f>SUM(E78:E81)</f>
        <v>27950331</v>
      </c>
    </row>
    <row r="82" spans="1:5" ht="12.75">
      <c r="A82" s="2"/>
      <c r="E82" s="52"/>
    </row>
    <row r="83" spans="1:6" ht="63.75">
      <c r="A83" s="2" t="s">
        <v>34</v>
      </c>
      <c r="B83" s="18" t="s">
        <v>72</v>
      </c>
      <c r="C83" s="1">
        <v>1060000</v>
      </c>
      <c r="D83" s="1">
        <f>ROUND(C83/1.95583,2)</f>
        <v>541969.39</v>
      </c>
      <c r="E83" s="51">
        <v>71293</v>
      </c>
      <c r="F83" s="1">
        <f>SUM(E83)</f>
        <v>71293</v>
      </c>
    </row>
    <row r="84" spans="1:5" ht="12.75">
      <c r="A84" s="2"/>
      <c r="E84" s="52"/>
    </row>
    <row r="85" spans="1:6" ht="91.5" customHeight="1">
      <c r="A85" s="2" t="s">
        <v>35</v>
      </c>
      <c r="B85" s="18" t="s">
        <v>106</v>
      </c>
      <c r="C85" s="1">
        <v>4800000</v>
      </c>
      <c r="D85" s="1">
        <f>ROUND(C85/1.95583,2)</f>
        <v>2454201.03</v>
      </c>
      <c r="E85" s="51">
        <v>0</v>
      </c>
      <c r="F85" s="1">
        <f>SUM(E85:E85)</f>
        <v>0</v>
      </c>
    </row>
    <row r="86" spans="1:5" ht="12.75">
      <c r="A86" s="2"/>
      <c r="E86" s="52"/>
    </row>
    <row r="87" spans="1:5" ht="66" customHeight="1">
      <c r="A87" s="2" t="s">
        <v>65</v>
      </c>
      <c r="B87" s="18" t="s">
        <v>73</v>
      </c>
      <c r="C87" s="1">
        <v>4816500</v>
      </c>
      <c r="D87" s="1">
        <f>ROUND(C87/1.95583,2)</f>
        <v>2462637.35</v>
      </c>
      <c r="E87" s="51">
        <v>0</v>
      </c>
    </row>
    <row r="88" spans="1:5" ht="12.75">
      <c r="A88" s="2"/>
      <c r="E88" s="52"/>
    </row>
    <row r="89" spans="1:5" ht="76.5">
      <c r="A89" s="2" t="s">
        <v>36</v>
      </c>
      <c r="B89" s="18" t="s">
        <v>79</v>
      </c>
      <c r="C89" s="1">
        <v>2000000</v>
      </c>
      <c r="D89" s="1">
        <f>ROUND(C89/1.95583,2)</f>
        <v>1022583.76</v>
      </c>
      <c r="E89" s="51">
        <v>975103</v>
      </c>
    </row>
    <row r="90" spans="1:5" ht="12.75">
      <c r="A90" s="2"/>
      <c r="E90" s="52"/>
    </row>
    <row r="91" spans="1:5" ht="67.5" customHeight="1">
      <c r="A91" s="2" t="s">
        <v>37</v>
      </c>
      <c r="B91" s="18" t="s">
        <v>90</v>
      </c>
      <c r="C91" s="1">
        <v>8056000</v>
      </c>
      <c r="D91" s="1">
        <f>ROUND(C91/1.95583,2)</f>
        <v>4118967.39</v>
      </c>
      <c r="E91" s="52">
        <v>0</v>
      </c>
    </row>
    <row r="92" spans="1:5" ht="12.75">
      <c r="A92" s="2"/>
      <c r="E92" s="52"/>
    </row>
    <row r="93" spans="1:6" ht="66" customHeight="1">
      <c r="A93" s="2" t="s">
        <v>67</v>
      </c>
      <c r="B93" s="18" t="s">
        <v>168</v>
      </c>
      <c r="C93" s="1">
        <v>2500000</v>
      </c>
      <c r="D93" s="1">
        <f>ROUND(C93/1.95583,2)</f>
        <v>1278229.7</v>
      </c>
      <c r="E93" s="51">
        <v>877500</v>
      </c>
      <c r="F93" s="1">
        <f>SUM(E87:E93)</f>
        <v>1852603</v>
      </c>
    </row>
    <row r="94" spans="1:5" ht="12.75" customHeight="1">
      <c r="A94" s="2"/>
      <c r="E94" s="52"/>
    </row>
    <row r="95" spans="1:5" ht="81" customHeight="1">
      <c r="A95" s="2" t="s">
        <v>105</v>
      </c>
      <c r="B95" s="18" t="s">
        <v>169</v>
      </c>
      <c r="D95" s="1">
        <v>1250000</v>
      </c>
      <c r="E95" s="51">
        <v>1199000</v>
      </c>
    </row>
    <row r="96" spans="1:5" ht="12.75">
      <c r="A96" s="2"/>
      <c r="E96" s="52"/>
    </row>
    <row r="97" spans="1:5" ht="66.75" customHeight="1">
      <c r="A97" s="2" t="s">
        <v>38</v>
      </c>
      <c r="B97" s="18" t="s">
        <v>170</v>
      </c>
      <c r="D97" s="1">
        <v>1250000</v>
      </c>
      <c r="E97" s="51">
        <v>1198229</v>
      </c>
    </row>
    <row r="98" spans="1:5" ht="12.75">
      <c r="A98" s="2"/>
      <c r="E98" s="52"/>
    </row>
    <row r="99" spans="1:5" ht="64.5" customHeight="1">
      <c r="A99" s="2" t="s">
        <v>39</v>
      </c>
      <c r="B99" s="38" t="s">
        <v>116</v>
      </c>
      <c r="C99" s="1">
        <v>4700000</v>
      </c>
      <c r="D99" s="39">
        <v>4500000</v>
      </c>
      <c r="E99" s="51">
        <v>4500000</v>
      </c>
    </row>
    <row r="100" spans="1:5" ht="12.75">
      <c r="A100" s="2"/>
      <c r="E100" s="52"/>
    </row>
    <row r="101" spans="1:5" ht="64.5" customHeight="1">
      <c r="A101" s="2" t="s">
        <v>40</v>
      </c>
      <c r="B101" s="38" t="s">
        <v>117</v>
      </c>
      <c r="C101" s="39">
        <v>1500000</v>
      </c>
      <c r="D101" s="39">
        <v>173250</v>
      </c>
      <c r="E101" s="51">
        <v>173250</v>
      </c>
    </row>
    <row r="102" spans="1:5" ht="12.75">
      <c r="A102" s="2"/>
      <c r="E102" s="52"/>
    </row>
    <row r="103" spans="1:6" ht="66.75" customHeight="1">
      <c r="A103" s="2" t="s">
        <v>41</v>
      </c>
      <c r="B103" s="18" t="s">
        <v>10</v>
      </c>
      <c r="D103" s="1">
        <v>2195487</v>
      </c>
      <c r="E103" s="51">
        <v>2195487</v>
      </c>
      <c r="F103" s="1">
        <f>SUM(E99:E103)</f>
        <v>6868737</v>
      </c>
    </row>
    <row r="104" spans="1:5" ht="12.75">
      <c r="A104" s="2"/>
      <c r="E104" s="52"/>
    </row>
    <row r="105" spans="1:5" ht="63.75">
      <c r="A105" s="2" t="s">
        <v>42</v>
      </c>
      <c r="B105" s="18" t="s">
        <v>107</v>
      </c>
      <c r="D105" s="1">
        <v>150000</v>
      </c>
      <c r="E105" s="51">
        <v>763500</v>
      </c>
    </row>
    <row r="106" spans="1:5" ht="12.75">
      <c r="A106" s="2"/>
      <c r="E106" s="52"/>
    </row>
    <row r="107" spans="1:5" ht="51">
      <c r="A107" s="2" t="s">
        <v>43</v>
      </c>
      <c r="B107" s="18" t="s">
        <v>110</v>
      </c>
      <c r="D107" s="1">
        <v>17204833</v>
      </c>
      <c r="E107" s="51">
        <v>17204833</v>
      </c>
    </row>
    <row r="108" spans="1:5" ht="12.75">
      <c r="A108" s="2"/>
      <c r="E108" s="52"/>
    </row>
    <row r="109" spans="1:5" ht="51">
      <c r="A109" s="2" t="s">
        <v>44</v>
      </c>
      <c r="B109" s="18" t="s">
        <v>114</v>
      </c>
      <c r="C109" s="1">
        <v>738960</v>
      </c>
      <c r="D109" s="1">
        <v>2160000</v>
      </c>
      <c r="E109" s="51">
        <v>1812906</v>
      </c>
    </row>
    <row r="110" spans="1:5" ht="12.75">
      <c r="A110" s="2"/>
      <c r="E110" s="52"/>
    </row>
    <row r="111" spans="1:5" ht="51">
      <c r="A111" s="2" t="s">
        <v>45</v>
      </c>
      <c r="B111" s="18" t="s">
        <v>115</v>
      </c>
      <c r="C111" s="1">
        <v>738960</v>
      </c>
      <c r="D111" s="1">
        <v>661492</v>
      </c>
      <c r="E111" s="51">
        <v>455094</v>
      </c>
    </row>
    <row r="112" spans="1:5" ht="12.75">
      <c r="A112" s="2"/>
      <c r="E112" s="52"/>
    </row>
    <row r="113" spans="1:5" ht="12.75">
      <c r="A113" s="2"/>
      <c r="E113" s="52"/>
    </row>
    <row r="114" spans="1:6" ht="12.75">
      <c r="A114" s="4" t="s">
        <v>46</v>
      </c>
      <c r="B114" s="19"/>
      <c r="C114" s="3">
        <f>SUM(C15:C104)</f>
        <v>179923130</v>
      </c>
      <c r="D114" s="3">
        <f>SUM(D15:D113)</f>
        <v>133098245.42</v>
      </c>
      <c r="E114" s="50">
        <f>SUM(E15:E111)</f>
        <v>100046535</v>
      </c>
      <c r="F114" s="35">
        <f>SUM(F15:F104)</f>
        <v>67920405</v>
      </c>
    </row>
    <row r="115" spans="1:6" ht="12.75">
      <c r="A115" s="36"/>
      <c r="B115" s="37"/>
      <c r="C115" s="35"/>
      <c r="D115" s="35"/>
      <c r="E115" s="53"/>
      <c r="F115" s="35"/>
    </row>
    <row r="116" spans="1:5" s="13" customFormat="1" ht="12.75">
      <c r="A116" s="11" t="s">
        <v>47</v>
      </c>
      <c r="B116" s="21"/>
      <c r="C116" s="12"/>
      <c r="D116" s="12"/>
      <c r="E116" s="53"/>
    </row>
    <row r="117" spans="1:6" s="13" customFormat="1" ht="12.75">
      <c r="A117" s="14" t="s">
        <v>173</v>
      </c>
      <c r="B117" s="21"/>
      <c r="C117" s="12">
        <f>C11</f>
        <v>5000000</v>
      </c>
      <c r="D117" s="12">
        <f>D11</f>
        <v>2556459.41</v>
      </c>
      <c r="E117" s="53">
        <f>E11</f>
        <v>42608</v>
      </c>
      <c r="F117" s="12">
        <f>E11</f>
        <v>42608</v>
      </c>
    </row>
    <row r="118" spans="1:6" s="13" customFormat="1" ht="12.75">
      <c r="A118" s="14" t="s">
        <v>171</v>
      </c>
      <c r="B118" s="21"/>
      <c r="C118" s="12">
        <f>C114</f>
        <v>179923130</v>
      </c>
      <c r="D118" s="12">
        <f>D114</f>
        <v>133098245.42</v>
      </c>
      <c r="E118" s="53">
        <f>E114</f>
        <v>100046535</v>
      </c>
      <c r="F118" s="12">
        <f>F114</f>
        <v>67920405</v>
      </c>
    </row>
    <row r="119" spans="1:6" ht="13.5" thickBot="1">
      <c r="A119" s="5" t="s">
        <v>48</v>
      </c>
      <c r="B119" s="22"/>
      <c r="C119" s="6">
        <f>C118+C117</f>
        <v>184923130</v>
      </c>
      <c r="D119" s="6">
        <f>D118+D117</f>
        <v>135654704.83</v>
      </c>
      <c r="E119" s="54">
        <f>E117+E118</f>
        <v>100089143</v>
      </c>
      <c r="F119" s="35">
        <f>F118+F117</f>
        <v>67963013</v>
      </c>
    </row>
    <row r="120" ht="13.5" thickTop="1">
      <c r="E120" s="5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H15" sqref="H15"/>
    </sheetView>
  </sheetViews>
  <sheetFormatPr defaultColWidth="11.421875" defaultRowHeight="12.75" outlineLevelCol="1"/>
  <cols>
    <col min="1" max="1" width="4.57421875" style="0" customWidth="1"/>
    <col min="2" max="2" width="56.8515625" style="18" customWidth="1"/>
    <col min="3" max="3" width="11.421875" style="1" hidden="1" customWidth="1" outlineLevel="1"/>
    <col min="4" max="4" width="11.421875" style="1" customWidth="1" collapsed="1"/>
    <col min="5" max="5" width="11.421875" style="1" customWidth="1"/>
    <col min="6" max="6" width="11.421875" style="0" hidden="1" customWidth="1" outlineLevel="1"/>
    <col min="7" max="7" width="11.421875" style="0" customWidth="1" collapsed="1"/>
  </cols>
  <sheetData>
    <row r="1" ht="18">
      <c r="B1" s="15" t="s">
        <v>53</v>
      </c>
    </row>
    <row r="2" ht="18">
      <c r="B2" s="15"/>
    </row>
    <row r="3" spans="1:5" s="9" customFormat="1" ht="12.75">
      <c r="A3" s="23"/>
      <c r="B3" s="24"/>
      <c r="C3" s="25" t="s">
        <v>49</v>
      </c>
      <c r="D3" s="25" t="s">
        <v>49</v>
      </c>
      <c r="E3" s="26" t="s">
        <v>51</v>
      </c>
    </row>
    <row r="4" spans="1:5" s="9" customFormat="1" ht="12.75">
      <c r="A4" s="27"/>
      <c r="B4" s="28" t="s">
        <v>55</v>
      </c>
      <c r="C4" s="29" t="s">
        <v>50</v>
      </c>
      <c r="D4" s="29" t="s">
        <v>50</v>
      </c>
      <c r="E4" s="30">
        <v>40543</v>
      </c>
    </row>
    <row r="5" spans="1:5" s="9" customFormat="1" ht="12.75">
      <c r="A5" s="31"/>
      <c r="B5" s="32"/>
      <c r="C5" s="33" t="s">
        <v>52</v>
      </c>
      <c r="D5" s="33" t="s">
        <v>91</v>
      </c>
      <c r="E5" s="34" t="s">
        <v>91</v>
      </c>
    </row>
    <row r="6" spans="2:5" s="7" customFormat="1" ht="12.75">
      <c r="B6" s="16"/>
      <c r="C6" s="8"/>
      <c r="D6" s="8"/>
      <c r="E6" s="41"/>
    </row>
    <row r="7" spans="1:5" s="7" customFormat="1" ht="12.75">
      <c r="A7" s="56" t="s">
        <v>56</v>
      </c>
      <c r="B7" s="17" t="s">
        <v>59</v>
      </c>
      <c r="C7" s="8"/>
      <c r="D7" s="8"/>
      <c r="E7" s="42"/>
    </row>
    <row r="8" spans="1:5" ht="12.75">
      <c r="A8" s="2"/>
      <c r="E8" s="43"/>
    </row>
    <row r="9" spans="1:7" ht="63.75">
      <c r="A9" s="2" t="s">
        <v>100</v>
      </c>
      <c r="B9" s="18" t="s">
        <v>85</v>
      </c>
      <c r="C9" s="1">
        <v>5000000</v>
      </c>
      <c r="D9" s="1">
        <f>ROUND(C9/1.95583,2)</f>
        <v>2556459.41</v>
      </c>
      <c r="E9" s="51">
        <v>0</v>
      </c>
      <c r="G9" s="47" t="s">
        <v>122</v>
      </c>
    </row>
    <row r="10" spans="1:7" ht="12.75">
      <c r="A10" s="2"/>
      <c r="E10" s="52"/>
      <c r="G10" s="46"/>
    </row>
    <row r="11" spans="1:7" ht="12.75">
      <c r="A11" s="10" t="s">
        <v>172</v>
      </c>
      <c r="B11" s="19"/>
      <c r="C11" s="3">
        <f>SUM(C8:C10)</f>
        <v>5000000</v>
      </c>
      <c r="D11" s="3">
        <f>SUM(D9:D9)</f>
        <v>2556459.41</v>
      </c>
      <c r="E11" s="50">
        <f>SUM(E9:E10)</f>
        <v>0</v>
      </c>
      <c r="G11" s="44"/>
    </row>
    <row r="12" spans="1:7" ht="12.75">
      <c r="A12" s="40"/>
      <c r="B12" s="37"/>
      <c r="C12" s="35"/>
      <c r="D12" s="35"/>
      <c r="E12" s="53"/>
      <c r="G12" s="45"/>
    </row>
    <row r="13" spans="1:7" ht="12.75">
      <c r="A13" s="55" t="s">
        <v>57</v>
      </c>
      <c r="B13" s="20" t="s">
        <v>58</v>
      </c>
      <c r="E13" s="52"/>
      <c r="G13" s="46"/>
    </row>
    <row r="14" spans="1:7" ht="12.75">
      <c r="A14" s="2"/>
      <c r="E14" s="52"/>
      <c r="G14" s="46"/>
    </row>
    <row r="15" spans="1:7" ht="81" customHeight="1">
      <c r="A15" s="2" t="s">
        <v>101</v>
      </c>
      <c r="B15" s="18" t="s">
        <v>74</v>
      </c>
      <c r="E15" s="52"/>
      <c r="G15" s="46"/>
    </row>
    <row r="16" spans="1:7" ht="12.75">
      <c r="A16" s="2"/>
      <c r="E16" s="52"/>
      <c r="G16" s="46"/>
    </row>
    <row r="17" spans="1:7" ht="66.75" customHeight="1">
      <c r="A17" s="2" t="s">
        <v>102</v>
      </c>
      <c r="B17" s="18" t="s">
        <v>86</v>
      </c>
      <c r="C17" s="1">
        <v>7000000</v>
      </c>
      <c r="D17" s="1">
        <f>ROUND(C17/1.95583,2)</f>
        <v>3579043.17</v>
      </c>
      <c r="E17" s="51">
        <v>2013353.22</v>
      </c>
      <c r="G17" s="47" t="s">
        <v>157</v>
      </c>
    </row>
    <row r="18" spans="1:7" ht="12.75">
      <c r="A18" s="2"/>
      <c r="E18" s="52"/>
      <c r="G18" s="46"/>
    </row>
    <row r="19" spans="1:7" ht="54.75" customHeight="1">
      <c r="A19" s="2" t="s">
        <v>103</v>
      </c>
      <c r="B19" s="18" t="s">
        <v>88</v>
      </c>
      <c r="C19" s="1">
        <v>20000000</v>
      </c>
      <c r="D19" s="1">
        <f>ROUND(C19/1.95583,2)</f>
        <v>10225837.62</v>
      </c>
      <c r="E19" s="51">
        <v>4281973.42</v>
      </c>
      <c r="G19" s="48" t="s">
        <v>123</v>
      </c>
    </row>
    <row r="20" spans="1:7" ht="12.75">
      <c r="A20" s="2"/>
      <c r="E20" s="52"/>
      <c r="G20" s="46"/>
    </row>
    <row r="21" spans="1:7" ht="51">
      <c r="A21" s="2" t="s">
        <v>80</v>
      </c>
      <c r="B21" s="18" t="s">
        <v>97</v>
      </c>
      <c r="C21" s="1">
        <v>7000000</v>
      </c>
      <c r="D21" s="1">
        <f>ROUND(C21/1.95583,2)</f>
        <v>3579043.17</v>
      </c>
      <c r="E21" s="51">
        <v>1287638.79</v>
      </c>
      <c r="G21" s="47" t="s">
        <v>124</v>
      </c>
    </row>
    <row r="22" spans="1:7" ht="12.75">
      <c r="A22" s="2"/>
      <c r="E22" s="52"/>
      <c r="G22" s="46"/>
    </row>
    <row r="23" spans="1:7" ht="63.75">
      <c r="A23" s="2" t="s">
        <v>81</v>
      </c>
      <c r="B23" s="18" t="s">
        <v>89</v>
      </c>
      <c r="C23" s="1">
        <v>3000000</v>
      </c>
      <c r="D23" s="1">
        <f>ROUND(C23/1.95583,2)</f>
        <v>1533875.64</v>
      </c>
      <c r="E23" s="51">
        <v>1161889.64</v>
      </c>
      <c r="F23" s="1">
        <f>SUM(E17:E23)</f>
        <v>8744855.07</v>
      </c>
      <c r="G23" s="47" t="s">
        <v>125</v>
      </c>
    </row>
    <row r="24" spans="1:7" ht="12.75">
      <c r="A24" s="2"/>
      <c r="E24" s="52"/>
      <c r="F24" s="1"/>
      <c r="G24" s="46"/>
    </row>
    <row r="25" spans="1:7" ht="53.25" customHeight="1">
      <c r="A25" s="2" t="s">
        <v>82</v>
      </c>
      <c r="B25" s="18" t="s">
        <v>75</v>
      </c>
      <c r="C25" s="1">
        <v>150000</v>
      </c>
      <c r="D25" s="1">
        <f>ROUND(C25/1.95583,2)</f>
        <v>76693.78</v>
      </c>
      <c r="E25" s="51">
        <v>39544.7</v>
      </c>
      <c r="G25" s="47" t="s">
        <v>158</v>
      </c>
    </row>
    <row r="26" spans="1:7" ht="12.75">
      <c r="A26" s="2"/>
      <c r="E26" s="52"/>
      <c r="G26" s="46"/>
    </row>
    <row r="27" spans="1:7" ht="55.5" customHeight="1">
      <c r="A27" s="2" t="s">
        <v>83</v>
      </c>
      <c r="B27" s="18" t="s">
        <v>60</v>
      </c>
      <c r="C27" s="1">
        <v>123750</v>
      </c>
      <c r="D27" s="1">
        <f>ROUND(C27/1.95583,2)</f>
        <v>63272.37</v>
      </c>
      <c r="E27" s="51">
        <v>14137.31</v>
      </c>
      <c r="G27" s="47" t="s">
        <v>159</v>
      </c>
    </row>
    <row r="28" spans="1:7" ht="12.75">
      <c r="A28" s="2"/>
      <c r="E28" s="52"/>
      <c r="G28" s="46"/>
    </row>
    <row r="29" spans="1:7" ht="53.25" customHeight="1">
      <c r="A29" s="2" t="s">
        <v>84</v>
      </c>
      <c r="B29" s="18" t="s">
        <v>61</v>
      </c>
      <c r="C29" s="1">
        <v>600000</v>
      </c>
      <c r="D29" s="1">
        <f>ROUND(C29/1.95583,2)</f>
        <v>306775.13</v>
      </c>
      <c r="E29" s="51">
        <v>198634.49</v>
      </c>
      <c r="G29" s="47" t="s">
        <v>160</v>
      </c>
    </row>
    <row r="30" spans="1:7" ht="12.75">
      <c r="A30" s="2"/>
      <c r="E30" s="52"/>
      <c r="G30" s="46"/>
    </row>
    <row r="31" spans="1:7" ht="54" customHeight="1">
      <c r="A31" s="2" t="s">
        <v>104</v>
      </c>
      <c r="B31" s="18" t="s">
        <v>62</v>
      </c>
      <c r="C31" s="1">
        <v>800000</v>
      </c>
      <c r="D31" s="1">
        <f>ROUND(C31/1.95583,2)</f>
        <v>409033.5</v>
      </c>
      <c r="E31" s="51">
        <v>255646.3</v>
      </c>
      <c r="G31" s="47" t="s">
        <v>161</v>
      </c>
    </row>
    <row r="32" spans="1:7" ht="12.75">
      <c r="A32" s="2"/>
      <c r="E32" s="52"/>
      <c r="G32" s="46"/>
    </row>
    <row r="33" spans="1:7" ht="54" customHeight="1">
      <c r="A33" s="2" t="s">
        <v>11</v>
      </c>
      <c r="B33" s="18" t="s">
        <v>76</v>
      </c>
      <c r="C33" s="1">
        <v>4600000</v>
      </c>
      <c r="D33" s="1">
        <f>ROUND(C33/1.95583,2)</f>
        <v>2351942.65</v>
      </c>
      <c r="E33" s="51">
        <v>1702322.12</v>
      </c>
      <c r="G33" s="47" t="s">
        <v>162</v>
      </c>
    </row>
    <row r="34" spans="1:7" ht="12.75">
      <c r="A34" s="2"/>
      <c r="E34" s="52"/>
      <c r="G34" s="46"/>
    </row>
    <row r="35" spans="1:7" ht="94.5" customHeight="1">
      <c r="A35" s="2" t="s">
        <v>12</v>
      </c>
      <c r="B35" s="18" t="s">
        <v>63</v>
      </c>
      <c r="C35" s="1">
        <v>4900000</v>
      </c>
      <c r="D35" s="1">
        <f>ROUND(C35/1.95583,2)</f>
        <v>2505330.22</v>
      </c>
      <c r="E35" s="51">
        <f>731535.55+547181.7+516539.2</f>
        <v>1795256.45</v>
      </c>
      <c r="G35" s="47" t="s">
        <v>126</v>
      </c>
    </row>
    <row r="36" spans="1:7" ht="12.75">
      <c r="A36" s="2"/>
      <c r="E36" s="52"/>
      <c r="G36" s="46"/>
    </row>
    <row r="37" spans="1:7" ht="63.75">
      <c r="A37" s="2" t="s">
        <v>13</v>
      </c>
      <c r="B37" s="18" t="s">
        <v>64</v>
      </c>
      <c r="C37" s="1">
        <v>350000</v>
      </c>
      <c r="D37" s="1">
        <f>ROUND(C37/1.95583,2)</f>
        <v>178952.16</v>
      </c>
      <c r="E37" s="51">
        <v>128869.95</v>
      </c>
      <c r="G37" s="47" t="s">
        <v>127</v>
      </c>
    </row>
    <row r="38" spans="1:7" ht="12.75">
      <c r="A38" s="2"/>
      <c r="E38" s="52"/>
      <c r="G38" s="46"/>
    </row>
    <row r="39" spans="1:7" ht="66" customHeight="1">
      <c r="A39" s="2" t="s">
        <v>54</v>
      </c>
      <c r="B39" s="18" t="s">
        <v>66</v>
      </c>
      <c r="C39" s="1">
        <v>370000</v>
      </c>
      <c r="D39" s="1">
        <f>ROUND(C39/1.95583,2)</f>
        <v>189178</v>
      </c>
      <c r="E39" s="51">
        <v>138065.14</v>
      </c>
      <c r="G39" s="47" t="s">
        <v>128</v>
      </c>
    </row>
    <row r="40" spans="1:7" ht="12.75">
      <c r="A40" s="2"/>
      <c r="E40" s="52"/>
      <c r="G40" s="46"/>
    </row>
    <row r="41" spans="1:7" ht="63.75">
      <c r="A41" s="2" t="s">
        <v>14</v>
      </c>
      <c r="B41" s="18" t="s">
        <v>111</v>
      </c>
      <c r="C41" s="1">
        <v>3000000</v>
      </c>
      <c r="D41" s="1">
        <f>ROUND(C41/1.95583,2)</f>
        <v>1533875.64</v>
      </c>
      <c r="E41" s="51">
        <v>1145737.27</v>
      </c>
      <c r="G41" s="47" t="s">
        <v>129</v>
      </c>
    </row>
    <row r="42" spans="1:7" ht="12.75">
      <c r="A42" s="2"/>
      <c r="E42" s="52"/>
      <c r="G42" s="46"/>
    </row>
    <row r="43" spans="1:7" ht="63.75">
      <c r="A43" s="2" t="s">
        <v>15</v>
      </c>
      <c r="B43" s="18" t="s">
        <v>112</v>
      </c>
      <c r="C43" s="1">
        <v>8800000</v>
      </c>
      <c r="D43" s="1">
        <f>ROUND(C43/1.95583,2)</f>
        <v>4499368.55</v>
      </c>
      <c r="E43" s="51">
        <v>3388033.92</v>
      </c>
      <c r="G43" s="47" t="s">
        <v>130</v>
      </c>
    </row>
    <row r="44" spans="1:7" ht="12.75">
      <c r="A44" s="2"/>
      <c r="E44" s="52"/>
      <c r="G44" s="46"/>
    </row>
    <row r="45" spans="1:7" ht="105" customHeight="1">
      <c r="A45" s="2" t="s">
        <v>87</v>
      </c>
      <c r="B45" s="18" t="s">
        <v>77</v>
      </c>
      <c r="C45" s="1">
        <v>11500000</v>
      </c>
      <c r="D45" s="1">
        <f>ROUND(C45/1.95583,2)</f>
        <v>5879856.63</v>
      </c>
      <c r="E45" s="51">
        <v>4390361.23</v>
      </c>
      <c r="G45" s="47" t="s">
        <v>131</v>
      </c>
    </row>
    <row r="46" spans="1:7" ht="12.75">
      <c r="A46" s="2"/>
      <c r="E46" s="52"/>
      <c r="G46" s="46"/>
    </row>
    <row r="47" spans="1:7" ht="67.5" customHeight="1">
      <c r="A47" s="2" t="s">
        <v>16</v>
      </c>
      <c r="B47" s="18" t="s">
        <v>119</v>
      </c>
      <c r="C47" s="1">
        <v>1516000</v>
      </c>
      <c r="D47" s="1">
        <f>ROUND(C47/1.95583,2)</f>
        <v>775118.49</v>
      </c>
      <c r="E47" s="51">
        <v>579471.22</v>
      </c>
      <c r="G47" s="47" t="s">
        <v>132</v>
      </c>
    </row>
    <row r="48" spans="1:7" ht="12.75">
      <c r="A48" s="2"/>
      <c r="E48" s="52"/>
      <c r="G48" s="46"/>
    </row>
    <row r="49" spans="1:7" ht="63.75">
      <c r="A49" s="2" t="s">
        <v>17</v>
      </c>
      <c r="B49" s="18" t="s">
        <v>68</v>
      </c>
      <c r="C49" s="1">
        <v>1569000</v>
      </c>
      <c r="D49" s="1">
        <f>ROUND(C49/1.95583,2)</f>
        <v>802216.96</v>
      </c>
      <c r="E49" s="51">
        <v>586284.85</v>
      </c>
      <c r="G49" s="47" t="s">
        <v>133</v>
      </c>
    </row>
    <row r="50" spans="1:7" ht="12.75">
      <c r="A50" s="2"/>
      <c r="E50" s="52"/>
      <c r="G50" s="46"/>
    </row>
    <row r="51" spans="1:7" ht="63.75">
      <c r="A51" s="2" t="s">
        <v>18</v>
      </c>
      <c r="B51" s="18" t="s">
        <v>78</v>
      </c>
      <c r="C51" s="1">
        <v>600000</v>
      </c>
      <c r="D51" s="1">
        <f>ROUND(C51/1.95583,2)</f>
        <v>306775.13</v>
      </c>
      <c r="E51" s="51">
        <v>238039.11</v>
      </c>
      <c r="G51" s="47" t="s">
        <v>134</v>
      </c>
    </row>
    <row r="52" spans="1:7" ht="12.75">
      <c r="A52" s="2"/>
      <c r="E52" s="52"/>
      <c r="G52" s="46"/>
    </row>
    <row r="53" spans="1:7" ht="81" customHeight="1">
      <c r="A53" s="2" t="s">
        <v>19</v>
      </c>
      <c r="B53" s="18" t="s">
        <v>69</v>
      </c>
      <c r="C53" s="1">
        <v>750000</v>
      </c>
      <c r="D53" s="1">
        <f>ROUND(C53/1.95583,2)</f>
        <v>383468.91</v>
      </c>
      <c r="E53" s="51">
        <v>316038.33</v>
      </c>
      <c r="G53" s="47" t="s">
        <v>135</v>
      </c>
    </row>
    <row r="54" spans="1:7" ht="12.75">
      <c r="A54" s="2"/>
      <c r="E54" s="52"/>
      <c r="G54" s="46"/>
    </row>
    <row r="55" spans="1:7" ht="66.75" customHeight="1">
      <c r="A55" s="2" t="s">
        <v>20</v>
      </c>
      <c r="B55" s="18" t="s">
        <v>96</v>
      </c>
      <c r="C55" s="1">
        <v>1080000</v>
      </c>
      <c r="D55" s="1">
        <f>ROUND(C55/1.95583,2)</f>
        <v>552195.23</v>
      </c>
      <c r="E55" s="51">
        <v>276051.65</v>
      </c>
      <c r="G55" s="47" t="s">
        <v>136</v>
      </c>
    </row>
    <row r="56" spans="1:7" ht="12.75">
      <c r="A56" s="2"/>
      <c r="E56" s="52"/>
      <c r="G56" s="46"/>
    </row>
    <row r="57" spans="1:7" ht="51">
      <c r="A57" s="2" t="s">
        <v>21</v>
      </c>
      <c r="B57" s="18" t="s">
        <v>70</v>
      </c>
      <c r="C57" s="1">
        <v>4275000</v>
      </c>
      <c r="D57" s="1">
        <f>ROUND(C57/1.95583,2)</f>
        <v>2185772.79</v>
      </c>
      <c r="E57" s="51">
        <v>1863755.78</v>
      </c>
      <c r="G57" s="47" t="s">
        <v>137</v>
      </c>
    </row>
    <row r="58" spans="1:7" ht="12.75">
      <c r="A58" s="2"/>
      <c r="E58" s="52"/>
      <c r="G58" s="46"/>
    </row>
    <row r="59" spans="1:7" ht="51">
      <c r="A59" s="2" t="s">
        <v>22</v>
      </c>
      <c r="B59" s="18" t="s">
        <v>92</v>
      </c>
      <c r="C59" s="1">
        <v>1640000</v>
      </c>
      <c r="D59" s="1">
        <f>ROUND(C59/1.95583,2)</f>
        <v>838518.69</v>
      </c>
      <c r="E59" s="51">
        <v>702449.04</v>
      </c>
      <c r="G59" s="47" t="s">
        <v>138</v>
      </c>
    </row>
    <row r="60" spans="1:7" ht="12.75" customHeight="1">
      <c r="A60" s="2"/>
      <c r="E60" s="52"/>
      <c r="G60" s="46"/>
    </row>
    <row r="61" spans="1:7" ht="53.25" customHeight="1">
      <c r="A61" s="2" t="s">
        <v>23</v>
      </c>
      <c r="B61" s="18" t="s">
        <v>93</v>
      </c>
      <c r="D61" s="1">
        <v>2653605</v>
      </c>
      <c r="E61" s="51">
        <v>721210.05</v>
      </c>
      <c r="F61" s="1">
        <f>SUM(E25:E61)</f>
        <v>18479908.91</v>
      </c>
      <c r="G61" s="47" t="s">
        <v>139</v>
      </c>
    </row>
    <row r="62" spans="1:7" ht="12.75" customHeight="1">
      <c r="A62" s="2"/>
      <c r="E62" s="52"/>
      <c r="F62" s="1"/>
      <c r="G62" s="46"/>
    </row>
    <row r="63" spans="1:7" ht="51">
      <c r="A63" s="2" t="s">
        <v>24</v>
      </c>
      <c r="B63" s="18" t="s">
        <v>98</v>
      </c>
      <c r="D63" s="1">
        <v>250000</v>
      </c>
      <c r="E63" s="51">
        <v>102083.57</v>
      </c>
      <c r="G63" s="47" t="s">
        <v>140</v>
      </c>
    </row>
    <row r="64" spans="1:7" ht="12.75">
      <c r="A64" s="2"/>
      <c r="E64" s="52"/>
      <c r="G64" s="46"/>
    </row>
    <row r="65" spans="1:7" ht="51">
      <c r="A65" s="2" t="s">
        <v>25</v>
      </c>
      <c r="B65" s="18" t="s">
        <v>99</v>
      </c>
      <c r="D65" s="1">
        <v>350000</v>
      </c>
      <c r="E65" s="51">
        <v>304321.5</v>
      </c>
      <c r="G65" s="47" t="s">
        <v>141</v>
      </c>
    </row>
    <row r="66" spans="1:7" ht="12.75">
      <c r="A66" s="2"/>
      <c r="E66" s="52"/>
      <c r="G66" s="46"/>
    </row>
    <row r="67" spans="1:7" ht="51">
      <c r="A67" s="2" t="s">
        <v>26</v>
      </c>
      <c r="B67" s="18" t="s">
        <v>108</v>
      </c>
      <c r="D67" s="1">
        <v>1200000</v>
      </c>
      <c r="E67" s="51">
        <v>1131573.02</v>
      </c>
      <c r="G67" s="47" t="s">
        <v>142</v>
      </c>
    </row>
    <row r="68" spans="1:7" ht="12.75">
      <c r="A68" s="2"/>
      <c r="E68" s="52"/>
      <c r="G68" s="46"/>
    </row>
    <row r="69" spans="1:7" ht="63.75">
      <c r="A69" s="2" t="s">
        <v>27</v>
      </c>
      <c r="B69" s="18" t="s">
        <v>175</v>
      </c>
      <c r="C69" s="1">
        <v>4400000</v>
      </c>
      <c r="D69" s="1">
        <f>ROUND(C69/1.95583,2)</f>
        <v>2249684.28</v>
      </c>
      <c r="E69" s="51">
        <v>1745619.49</v>
      </c>
      <c r="G69" s="47" t="s">
        <v>143</v>
      </c>
    </row>
    <row r="70" spans="1:7" ht="12.75">
      <c r="A70" s="2"/>
      <c r="E70" s="52"/>
      <c r="G70" s="46"/>
    </row>
    <row r="71" spans="1:7" ht="79.5" customHeight="1">
      <c r="A71" s="2" t="s">
        <v>28</v>
      </c>
      <c r="B71" s="18" t="s">
        <v>71</v>
      </c>
      <c r="C71" s="1">
        <v>738960</v>
      </c>
      <c r="D71" s="1">
        <f>ROUND(C71/1.95583,2)</f>
        <v>377824.25</v>
      </c>
      <c r="E71" s="51">
        <v>260667.73</v>
      </c>
      <c r="F71" s="1">
        <f>SUM(E69:E71)</f>
        <v>2006287.22</v>
      </c>
      <c r="G71" s="47" t="s">
        <v>144</v>
      </c>
    </row>
    <row r="72" spans="1:7" ht="12.75">
      <c r="A72" s="2"/>
      <c r="E72" s="52"/>
      <c r="G72" s="46"/>
    </row>
    <row r="73" spans="1:7" ht="51">
      <c r="A73" s="2" t="s">
        <v>29</v>
      </c>
      <c r="B73" s="18" t="s">
        <v>109</v>
      </c>
      <c r="C73" s="1">
        <v>738960</v>
      </c>
      <c r="D73" s="1">
        <v>4400000</v>
      </c>
      <c r="E73" s="51">
        <v>4024035.73</v>
      </c>
      <c r="G73" s="47" t="s">
        <v>145</v>
      </c>
    </row>
    <row r="74" spans="1:7" ht="12.75">
      <c r="A74" s="2"/>
      <c r="E74" s="52"/>
      <c r="G74" s="46"/>
    </row>
    <row r="75" spans="1:7" ht="63.75">
      <c r="A75" s="2" t="s">
        <v>30</v>
      </c>
      <c r="B75" s="18" t="s">
        <v>113</v>
      </c>
      <c r="C75" s="1">
        <v>738960</v>
      </c>
      <c r="D75" s="1">
        <v>1915000</v>
      </c>
      <c r="E75" s="51">
        <v>1867075.68</v>
      </c>
      <c r="G75" s="47" t="s">
        <v>146</v>
      </c>
    </row>
    <row r="76" spans="1:7" ht="12.75" customHeight="1">
      <c r="A76" s="2"/>
      <c r="E76" s="52"/>
      <c r="G76" s="46"/>
    </row>
    <row r="77" spans="1:7" ht="64.5" customHeight="1">
      <c r="A77" s="2" t="s">
        <v>31</v>
      </c>
      <c r="B77" s="18" t="s">
        <v>164</v>
      </c>
      <c r="D77" s="1">
        <v>1930000</v>
      </c>
      <c r="E77" s="51">
        <v>1788162.79</v>
      </c>
      <c r="F77" s="1"/>
      <c r="G77" s="49" t="s">
        <v>163</v>
      </c>
    </row>
    <row r="78" spans="1:7" ht="12.75" customHeight="1">
      <c r="A78" s="2"/>
      <c r="E78" s="52"/>
      <c r="F78" s="1"/>
      <c r="G78" s="47"/>
    </row>
    <row r="79" spans="1:6" ht="52.5" customHeight="1">
      <c r="A79" s="2" t="s">
        <v>32</v>
      </c>
      <c r="B79" s="18" t="s">
        <v>177</v>
      </c>
      <c r="C79" s="1">
        <v>738960</v>
      </c>
      <c r="D79" s="1">
        <v>450000</v>
      </c>
      <c r="E79" s="51">
        <v>431235.55</v>
      </c>
      <c r="F79" s="1"/>
    </row>
    <row r="80" spans="1:7" ht="12.75" customHeight="1">
      <c r="A80" s="2"/>
      <c r="E80" s="52"/>
      <c r="F80" s="1"/>
      <c r="G80" s="46"/>
    </row>
    <row r="81" spans="1:6" ht="64.5" customHeight="1">
      <c r="A81" s="2" t="s">
        <v>33</v>
      </c>
      <c r="B81" s="18" t="s">
        <v>178</v>
      </c>
      <c r="D81" s="1">
        <v>300000</v>
      </c>
      <c r="E81" s="51">
        <v>261040.19</v>
      </c>
      <c r="F81" s="1"/>
    </row>
    <row r="82" spans="1:7" ht="12.75" customHeight="1">
      <c r="A82" s="2"/>
      <c r="E82" s="51"/>
      <c r="F82" s="1"/>
      <c r="G82" s="46"/>
    </row>
    <row r="83" spans="1:7" ht="53.25" customHeight="1">
      <c r="A83" s="2" t="s">
        <v>34</v>
      </c>
      <c r="B83" s="18" t="s">
        <v>95</v>
      </c>
      <c r="D83" s="1">
        <v>2787001</v>
      </c>
      <c r="E83" s="51">
        <v>5073081.47</v>
      </c>
      <c r="F83" s="1"/>
      <c r="G83" s="47" t="s">
        <v>147</v>
      </c>
    </row>
    <row r="84" spans="1:7" ht="12.75">
      <c r="A84" s="2"/>
      <c r="E84" s="52"/>
      <c r="G84" s="46"/>
    </row>
    <row r="85" spans="1:7" ht="107.25" customHeight="1">
      <c r="A85" s="2" t="s">
        <v>35</v>
      </c>
      <c r="B85" s="18" t="s">
        <v>176</v>
      </c>
      <c r="C85" s="1">
        <v>60250000</v>
      </c>
      <c r="D85" s="1">
        <f>ROUND(C85/1.95583,2)</f>
        <v>30805335.84</v>
      </c>
      <c r="E85" s="51">
        <v>22353358.47</v>
      </c>
      <c r="F85" s="1">
        <f>SUM(E82:E85)</f>
        <v>27426439.939999998</v>
      </c>
      <c r="G85" s="47" t="s">
        <v>148</v>
      </c>
    </row>
    <row r="86" spans="1:7" ht="12.75">
      <c r="A86" s="2"/>
      <c r="E86" s="52"/>
      <c r="G86" s="46"/>
    </row>
    <row r="87" spans="1:7" ht="63.75">
      <c r="A87" s="2" t="s">
        <v>65</v>
      </c>
      <c r="B87" s="18" t="s">
        <v>72</v>
      </c>
      <c r="C87" s="1">
        <v>1060000</v>
      </c>
      <c r="D87" s="1">
        <f>ROUND(C87/1.95583,2)</f>
        <v>541969.39</v>
      </c>
      <c r="E87" s="51">
        <v>50722.28</v>
      </c>
      <c r="F87" s="1">
        <f>SUM(E87)</f>
        <v>50722.28</v>
      </c>
      <c r="G87" s="47" t="s">
        <v>149</v>
      </c>
    </row>
    <row r="88" spans="1:5" ht="12.75">
      <c r="A88" s="2"/>
      <c r="E88" s="52"/>
    </row>
    <row r="89" spans="1:7" ht="76.5">
      <c r="A89" s="2" t="s">
        <v>36</v>
      </c>
      <c r="B89" s="18" t="s">
        <v>79</v>
      </c>
      <c r="C89" s="1">
        <v>2000000</v>
      </c>
      <c r="D89" s="1">
        <f>ROUND(C89/1.95583,2)</f>
        <v>1022583.76</v>
      </c>
      <c r="E89" s="51">
        <v>941425.52</v>
      </c>
      <c r="G89" s="47" t="s">
        <v>150</v>
      </c>
    </row>
    <row r="90" spans="1:7" ht="12.75">
      <c r="A90" s="2"/>
      <c r="E90" s="52"/>
      <c r="G90" s="46"/>
    </row>
    <row r="91" spans="1:7" ht="66" customHeight="1">
      <c r="A91" s="2" t="s">
        <v>37</v>
      </c>
      <c r="B91" s="18" t="s">
        <v>168</v>
      </c>
      <c r="C91" s="1">
        <v>2500000</v>
      </c>
      <c r="D91" s="1">
        <f>ROUND(C91/1.95583,2)</f>
        <v>1278229.7</v>
      </c>
      <c r="E91" s="51">
        <v>832500</v>
      </c>
      <c r="F91" s="1">
        <f>SUM(E89:E91)</f>
        <v>1773925.52</v>
      </c>
      <c r="G91" s="47" t="s">
        <v>165</v>
      </c>
    </row>
    <row r="92" spans="1:7" ht="12.75" customHeight="1">
      <c r="A92" s="2"/>
      <c r="E92" s="52"/>
      <c r="G92" s="46"/>
    </row>
    <row r="93" spans="1:7" ht="81" customHeight="1">
      <c r="A93" s="2" t="s">
        <v>67</v>
      </c>
      <c r="B93" s="18" t="s">
        <v>169</v>
      </c>
      <c r="D93" s="1">
        <v>1250000</v>
      </c>
      <c r="E93" s="51">
        <v>1133863.29</v>
      </c>
      <c r="G93" s="47" t="s">
        <v>166</v>
      </c>
    </row>
    <row r="94" spans="1:7" ht="12.75">
      <c r="A94" s="2"/>
      <c r="E94" s="52"/>
      <c r="G94" s="46"/>
    </row>
    <row r="95" spans="1:7" ht="66.75" customHeight="1">
      <c r="A95" s="2" t="s">
        <v>105</v>
      </c>
      <c r="B95" s="18" t="s">
        <v>170</v>
      </c>
      <c r="D95" s="1">
        <v>1250000</v>
      </c>
      <c r="E95" s="51">
        <v>1132569.55</v>
      </c>
      <c r="G95" s="47" t="s">
        <v>167</v>
      </c>
    </row>
    <row r="96" spans="1:7" ht="12.75">
      <c r="A96" s="2"/>
      <c r="E96" s="52"/>
      <c r="G96" s="46"/>
    </row>
    <row r="97" spans="1:7" ht="64.5" customHeight="1">
      <c r="A97" s="2" t="s">
        <v>38</v>
      </c>
      <c r="B97" s="38" t="s">
        <v>116</v>
      </c>
      <c r="C97" s="1">
        <v>4700000</v>
      </c>
      <c r="D97" s="39">
        <v>4500000</v>
      </c>
      <c r="E97" s="51">
        <v>4500000</v>
      </c>
      <c r="G97" s="47" t="s">
        <v>151</v>
      </c>
    </row>
    <row r="98" spans="1:7" ht="12.75">
      <c r="A98" s="2"/>
      <c r="E98" s="52"/>
      <c r="G98" s="46"/>
    </row>
    <row r="99" spans="1:7" ht="64.5" customHeight="1">
      <c r="A99" s="2" t="s">
        <v>39</v>
      </c>
      <c r="B99" s="38" t="s">
        <v>117</v>
      </c>
      <c r="C99" s="39">
        <v>1500000</v>
      </c>
      <c r="D99" s="39">
        <v>173250</v>
      </c>
      <c r="E99" s="51">
        <v>173250</v>
      </c>
      <c r="G99" s="47" t="s">
        <v>151</v>
      </c>
    </row>
    <row r="100" spans="1:7" ht="12.75">
      <c r="A100" s="2"/>
      <c r="E100" s="52"/>
      <c r="G100" s="46"/>
    </row>
    <row r="101" spans="1:7" ht="66.75" customHeight="1">
      <c r="A101" s="2" t="s">
        <v>40</v>
      </c>
      <c r="B101" s="18" t="s">
        <v>10</v>
      </c>
      <c r="D101" s="1">
        <v>2195487</v>
      </c>
      <c r="E101" s="51">
        <v>2195487</v>
      </c>
      <c r="F101" s="1">
        <f>SUM(E97:E101)</f>
        <v>6868737</v>
      </c>
      <c r="G101" s="47" t="s">
        <v>152</v>
      </c>
    </row>
    <row r="102" spans="1:7" ht="12.75">
      <c r="A102" s="2"/>
      <c r="E102" s="52"/>
      <c r="G102" s="46"/>
    </row>
    <row r="103" spans="1:7" ht="51">
      <c r="A103" s="2" t="s">
        <v>41</v>
      </c>
      <c r="B103" s="18" t="s">
        <v>180</v>
      </c>
      <c r="D103" s="1">
        <v>763500</v>
      </c>
      <c r="E103" s="51">
        <v>763500</v>
      </c>
      <c r="G103" s="47" t="s">
        <v>153</v>
      </c>
    </row>
    <row r="104" spans="1:7" ht="12.75">
      <c r="A104" s="2"/>
      <c r="E104" s="52"/>
      <c r="G104" s="46"/>
    </row>
    <row r="105" spans="1:7" ht="51">
      <c r="A105" s="2" t="s">
        <v>42</v>
      </c>
      <c r="B105" s="18" t="s">
        <v>181</v>
      </c>
      <c r="D105" s="1">
        <v>8455782</v>
      </c>
      <c r="E105" s="51">
        <v>8455782</v>
      </c>
      <c r="G105" s="47" t="s">
        <v>154</v>
      </c>
    </row>
    <row r="106" spans="1:7" ht="12.75">
      <c r="A106" s="2"/>
      <c r="E106" s="52"/>
      <c r="G106" s="46"/>
    </row>
    <row r="107" spans="1:7" ht="51">
      <c r="A107" s="2" t="s">
        <v>43</v>
      </c>
      <c r="B107" s="18" t="s">
        <v>114</v>
      </c>
      <c r="C107" s="1">
        <v>738960</v>
      </c>
      <c r="D107" s="1">
        <v>2160000</v>
      </c>
      <c r="E107" s="51">
        <v>1723388.46</v>
      </c>
      <c r="G107" s="47" t="s">
        <v>155</v>
      </c>
    </row>
    <row r="108" spans="1:7" ht="12.75">
      <c r="A108" s="2"/>
      <c r="E108" s="52"/>
      <c r="G108" s="46"/>
    </row>
    <row r="109" spans="1:7" ht="51">
      <c r="A109" s="2" t="s">
        <v>44</v>
      </c>
      <c r="B109" s="18" t="s">
        <v>115</v>
      </c>
      <c r="C109" s="1">
        <v>738960</v>
      </c>
      <c r="D109" s="1">
        <v>661492</v>
      </c>
      <c r="E109" s="51">
        <v>411014.06</v>
      </c>
      <c r="G109" s="47" t="s">
        <v>156</v>
      </c>
    </row>
    <row r="110" spans="1:7" ht="12.75">
      <c r="A110" s="2"/>
      <c r="E110" s="52"/>
      <c r="G110" s="46"/>
    </row>
    <row r="111" spans="1:5" ht="12.75">
      <c r="A111" s="2"/>
      <c r="E111" s="52"/>
    </row>
    <row r="112" spans="1:7" ht="12.75">
      <c r="A112" s="4" t="s">
        <v>46</v>
      </c>
      <c r="B112" s="19"/>
      <c r="C112" s="3">
        <f>SUM(C15:C102)</f>
        <v>162989590</v>
      </c>
      <c r="D112" s="3">
        <f>SUM(D15:D111)</f>
        <v>116676888.65</v>
      </c>
      <c r="E112" s="50">
        <f>SUM(E15:E109)</f>
        <v>88880521.32999998</v>
      </c>
      <c r="F112" s="35">
        <f>SUM(F15:F102)</f>
        <v>65350875.940000005</v>
      </c>
      <c r="G112" s="46"/>
    </row>
    <row r="113" spans="1:6" ht="12.75">
      <c r="A113" s="36"/>
      <c r="B113" s="37"/>
      <c r="C113" s="35"/>
      <c r="D113" s="35"/>
      <c r="E113" s="53"/>
      <c r="F113" s="35"/>
    </row>
    <row r="114" spans="1:5" s="13" customFormat="1" ht="12.75">
      <c r="A114" s="11" t="s">
        <v>47</v>
      </c>
      <c r="B114" s="21"/>
      <c r="C114" s="12"/>
      <c r="D114" s="12"/>
      <c r="E114" s="53"/>
    </row>
    <row r="115" spans="1:6" s="13" customFormat="1" ht="12.75">
      <c r="A115" s="14" t="s">
        <v>173</v>
      </c>
      <c r="B115" s="21"/>
      <c r="C115" s="12">
        <f>C11</f>
        <v>5000000</v>
      </c>
      <c r="D115" s="12">
        <f>D11</f>
        <v>2556459.41</v>
      </c>
      <c r="E115" s="53">
        <f>E11</f>
        <v>0</v>
      </c>
      <c r="F115" s="12">
        <f>E11</f>
        <v>0</v>
      </c>
    </row>
    <row r="116" spans="1:6" s="13" customFormat="1" ht="12.75">
      <c r="A116" s="14" t="s">
        <v>179</v>
      </c>
      <c r="B116" s="21"/>
      <c r="C116" s="12">
        <f>C112</f>
        <v>162989590</v>
      </c>
      <c r="D116" s="12">
        <f>D112</f>
        <v>116676888.65</v>
      </c>
      <c r="E116" s="53">
        <f>E112</f>
        <v>88880521.32999998</v>
      </c>
      <c r="F116" s="12">
        <f>F112</f>
        <v>65350875.940000005</v>
      </c>
    </row>
    <row r="117" spans="1:6" ht="13.5" thickBot="1">
      <c r="A117" s="5" t="s">
        <v>48</v>
      </c>
      <c r="B117" s="22"/>
      <c r="C117" s="6">
        <f>C116+C115</f>
        <v>167989590</v>
      </c>
      <c r="D117" s="6">
        <f>D116+D115</f>
        <v>119233348.06</v>
      </c>
      <c r="E117" s="54">
        <f>E115+E116</f>
        <v>88880521.32999998</v>
      </c>
      <c r="F117" s="35">
        <f>F116+F115</f>
        <v>65350875.940000005</v>
      </c>
    </row>
    <row r="118" ht="13.5" thickTop="1">
      <c r="E118" s="5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A1" sqref="A1:IV16384"/>
    </sheetView>
  </sheetViews>
  <sheetFormatPr defaultColWidth="11.421875" defaultRowHeight="12.75" outlineLevelCol="1"/>
  <cols>
    <col min="1" max="1" width="4.57421875" style="0" customWidth="1"/>
    <col min="2" max="2" width="56.8515625" style="18" customWidth="1"/>
    <col min="3" max="3" width="11.421875" style="1" hidden="1" customWidth="1" outlineLevel="1"/>
    <col min="4" max="4" width="11.421875" style="1" customWidth="1" collapsed="1"/>
    <col min="5" max="5" width="11.421875" style="1" customWidth="1"/>
    <col min="6" max="6" width="11.421875" style="0" hidden="1" customWidth="1" outlineLevel="1"/>
    <col min="7" max="7" width="11.421875" style="0" customWidth="1" collapsed="1"/>
  </cols>
  <sheetData>
    <row r="1" ht="18">
      <c r="B1" s="15" t="s">
        <v>53</v>
      </c>
    </row>
    <row r="2" ht="18">
      <c r="B2" s="15"/>
    </row>
    <row r="3" spans="1:5" s="9" customFormat="1" ht="12.75">
      <c r="A3" s="23"/>
      <c r="B3" s="24"/>
      <c r="C3" s="25" t="s">
        <v>49</v>
      </c>
      <c r="D3" s="25" t="s">
        <v>49</v>
      </c>
      <c r="E3" s="26" t="s">
        <v>51</v>
      </c>
    </row>
    <row r="4" spans="1:5" s="9" customFormat="1" ht="12.75">
      <c r="A4" s="27"/>
      <c r="B4" s="28" t="s">
        <v>55</v>
      </c>
      <c r="C4" s="29" t="s">
        <v>50</v>
      </c>
      <c r="D4" s="29" t="s">
        <v>50</v>
      </c>
      <c r="E4" s="30">
        <v>40908</v>
      </c>
    </row>
    <row r="5" spans="1:5" s="9" customFormat="1" ht="12.75">
      <c r="A5" s="31"/>
      <c r="B5" s="32"/>
      <c r="C5" s="33" t="s">
        <v>52</v>
      </c>
      <c r="D5" s="33" t="s">
        <v>91</v>
      </c>
      <c r="E5" s="34" t="s">
        <v>91</v>
      </c>
    </row>
    <row r="6" spans="2:5" s="7" customFormat="1" ht="12.75">
      <c r="B6" s="16"/>
      <c r="C6" s="8"/>
      <c r="D6" s="8"/>
      <c r="E6" s="41"/>
    </row>
    <row r="7" spans="1:7" ht="81" customHeight="1">
      <c r="A7" s="2" t="s">
        <v>100</v>
      </c>
      <c r="B7" s="18" t="s">
        <v>74</v>
      </c>
      <c r="E7" s="52"/>
      <c r="G7" s="46"/>
    </row>
    <row r="8" spans="1:7" ht="12.75">
      <c r="A8" s="2"/>
      <c r="E8" s="52"/>
      <c r="G8" s="46"/>
    </row>
    <row r="9" spans="1:7" ht="66.75" customHeight="1">
      <c r="A9" s="2" t="s">
        <v>101</v>
      </c>
      <c r="B9" s="18" t="s">
        <v>86</v>
      </c>
      <c r="C9" s="1">
        <v>7000000</v>
      </c>
      <c r="D9" s="1">
        <f>ROUND(C9/1.95583,2)</f>
        <v>3579043.17</v>
      </c>
      <c r="E9" s="51">
        <v>1883681</v>
      </c>
      <c r="G9" s="47" t="s">
        <v>157</v>
      </c>
    </row>
    <row r="10" spans="1:7" ht="12.75">
      <c r="A10" s="2"/>
      <c r="E10" s="52"/>
      <c r="G10" s="46"/>
    </row>
    <row r="11" spans="1:7" ht="54.75" customHeight="1">
      <c r="A11" s="2" t="s">
        <v>102</v>
      </c>
      <c r="B11" s="18" t="s">
        <v>88</v>
      </c>
      <c r="C11" s="1">
        <v>20000000</v>
      </c>
      <c r="D11" s="1">
        <f>ROUND(C11/1.95583,2)</f>
        <v>10225837.62</v>
      </c>
      <c r="E11" s="51">
        <v>3475760</v>
      </c>
      <c r="G11" s="48" t="s">
        <v>123</v>
      </c>
    </row>
    <row r="12" spans="1:7" ht="12.75">
      <c r="A12" s="2"/>
      <c r="E12" s="52"/>
      <c r="G12" s="46"/>
    </row>
    <row r="13" spans="1:7" ht="51">
      <c r="A13" s="2" t="s">
        <v>103</v>
      </c>
      <c r="B13" s="18" t="s">
        <v>97</v>
      </c>
      <c r="C13" s="1">
        <v>7000000</v>
      </c>
      <c r="D13" s="1">
        <f>ROUND(C13/1.95583,2)</f>
        <v>3579043.17</v>
      </c>
      <c r="E13" s="51">
        <v>1138387</v>
      </c>
      <c r="G13" s="47" t="s">
        <v>124</v>
      </c>
    </row>
    <row r="14" spans="1:7" ht="12.75">
      <c r="A14" s="2"/>
      <c r="E14" s="52"/>
      <c r="G14" s="46"/>
    </row>
    <row r="15" spans="1:7" ht="63.75">
      <c r="A15" s="2" t="s">
        <v>80</v>
      </c>
      <c r="B15" s="18" t="s">
        <v>89</v>
      </c>
      <c r="C15" s="1">
        <v>3000000</v>
      </c>
      <c r="D15" s="1">
        <f>ROUND(C15/1.95583,2)</f>
        <v>1533875.64</v>
      </c>
      <c r="E15" s="51">
        <v>1129266</v>
      </c>
      <c r="F15" s="1">
        <f>SUM(E9:E15)</f>
        <v>7627094</v>
      </c>
      <c r="G15" s="47" t="s">
        <v>125</v>
      </c>
    </row>
    <row r="16" spans="1:7" ht="12.75">
      <c r="A16" s="2"/>
      <c r="E16" s="52"/>
      <c r="F16" s="1"/>
      <c r="G16" s="46"/>
    </row>
    <row r="17" spans="1:7" ht="53.25" customHeight="1">
      <c r="A17" s="2" t="s">
        <v>81</v>
      </c>
      <c r="B17" s="18" t="s">
        <v>75</v>
      </c>
      <c r="C17" s="1">
        <v>150000</v>
      </c>
      <c r="D17" s="1">
        <f>ROUND(C17/1.95583,2)</f>
        <v>76693.78</v>
      </c>
      <c r="E17" s="51">
        <v>35940</v>
      </c>
      <c r="G17" s="47" t="s">
        <v>158</v>
      </c>
    </row>
    <row r="18" spans="1:7" ht="12.75">
      <c r="A18" s="2"/>
      <c r="E18" s="52"/>
      <c r="G18" s="46"/>
    </row>
    <row r="19" spans="1:7" ht="55.5" customHeight="1">
      <c r="A19" s="2" t="s">
        <v>82</v>
      </c>
      <c r="B19" s="18" t="s">
        <v>60</v>
      </c>
      <c r="C19" s="1">
        <v>123750</v>
      </c>
      <c r="D19" s="1">
        <f>ROUND(C19/1.95583,2)</f>
        <v>63272.37</v>
      </c>
      <c r="E19" s="51">
        <v>10967</v>
      </c>
      <c r="G19" s="47" t="s">
        <v>159</v>
      </c>
    </row>
    <row r="20" spans="1:7" ht="12.75">
      <c r="A20" s="2"/>
      <c r="E20" s="52"/>
      <c r="G20" s="46"/>
    </row>
    <row r="21" spans="1:7" ht="53.25" customHeight="1">
      <c r="A21" s="2" t="s">
        <v>83</v>
      </c>
      <c r="B21" s="18" t="s">
        <v>61</v>
      </c>
      <c r="C21" s="1">
        <v>600000</v>
      </c>
      <c r="D21" s="1">
        <f>ROUND(C21/1.95583,2)</f>
        <v>306775.13</v>
      </c>
      <c r="E21" s="51">
        <v>190667</v>
      </c>
      <c r="G21" s="47" t="s">
        <v>160</v>
      </c>
    </row>
    <row r="22" spans="1:7" ht="12.75">
      <c r="A22" s="2"/>
      <c r="E22" s="52"/>
      <c r="G22" s="46"/>
    </row>
    <row r="23" spans="1:7" ht="54" customHeight="1">
      <c r="A23" s="2" t="s">
        <v>84</v>
      </c>
      <c r="B23" s="18" t="s">
        <v>62</v>
      </c>
      <c r="C23" s="1">
        <v>800000</v>
      </c>
      <c r="D23" s="1">
        <f>ROUND(C23/1.95583,2)</f>
        <v>409033.5</v>
      </c>
      <c r="E23" s="51">
        <v>239591</v>
      </c>
      <c r="G23" s="47" t="s">
        <v>161</v>
      </c>
    </row>
    <row r="24" spans="1:7" ht="12.75">
      <c r="A24" s="2"/>
      <c r="E24" s="52"/>
      <c r="G24" s="46"/>
    </row>
    <row r="25" spans="1:7" ht="54" customHeight="1">
      <c r="A25" s="2" t="s">
        <v>104</v>
      </c>
      <c r="B25" s="18" t="s">
        <v>76</v>
      </c>
      <c r="C25" s="1">
        <v>4600000</v>
      </c>
      <c r="D25" s="1">
        <f>ROUND(C25/1.95583,2)</f>
        <v>2351942.65</v>
      </c>
      <c r="E25" s="51">
        <v>1648945.12</v>
      </c>
      <c r="G25" s="47" t="s">
        <v>162</v>
      </c>
    </row>
    <row r="26" spans="1:7" ht="12.75">
      <c r="A26" s="2"/>
      <c r="E26" s="52"/>
      <c r="G26" s="46"/>
    </row>
    <row r="27" spans="1:7" ht="94.5" customHeight="1">
      <c r="A27" s="2" t="s">
        <v>11</v>
      </c>
      <c r="B27" s="18" t="s">
        <v>63</v>
      </c>
      <c r="C27" s="1">
        <v>4900000</v>
      </c>
      <c r="D27" s="1">
        <f>ROUND(C27/1.95583,2)</f>
        <v>2505330.22</v>
      </c>
      <c r="E27" s="51">
        <v>1736191</v>
      </c>
      <c r="G27" s="47" t="s">
        <v>126</v>
      </c>
    </row>
    <row r="28" spans="1:7" ht="12.75">
      <c r="A28" s="2"/>
      <c r="E28" s="52"/>
      <c r="G28" s="46"/>
    </row>
    <row r="29" spans="1:7" ht="63.75">
      <c r="A29" s="2" t="s">
        <v>12</v>
      </c>
      <c r="B29" s="18" t="s">
        <v>64</v>
      </c>
      <c r="C29" s="1">
        <v>350000</v>
      </c>
      <c r="D29" s="1">
        <f>ROUND(C29/1.95583,2)</f>
        <v>178952.16</v>
      </c>
      <c r="E29" s="51">
        <v>122334</v>
      </c>
      <c r="G29" s="47" t="s">
        <v>127</v>
      </c>
    </row>
    <row r="30" spans="1:7" ht="12.75">
      <c r="A30" s="2"/>
      <c r="E30" s="52"/>
      <c r="G30" s="46"/>
    </row>
    <row r="31" spans="1:7" ht="66" customHeight="1">
      <c r="A31" s="2" t="s">
        <v>13</v>
      </c>
      <c r="B31" s="18" t="s">
        <v>66</v>
      </c>
      <c r="C31" s="1">
        <v>370000</v>
      </c>
      <c r="D31" s="1">
        <f>ROUND(C31/1.95583,2)</f>
        <v>189178</v>
      </c>
      <c r="E31" s="51">
        <v>133630</v>
      </c>
      <c r="G31" s="47" t="s">
        <v>128</v>
      </c>
    </row>
    <row r="32" spans="1:7" ht="12.75">
      <c r="A32" s="2"/>
      <c r="E32" s="52"/>
      <c r="G32" s="46"/>
    </row>
    <row r="33" spans="1:7" ht="63.75">
      <c r="A33" s="2" t="s">
        <v>54</v>
      </c>
      <c r="B33" s="18" t="s">
        <v>111</v>
      </c>
      <c r="C33" s="1">
        <v>3000000</v>
      </c>
      <c r="D33" s="1">
        <f>ROUND(C33/1.95583,2)</f>
        <v>1533875.64</v>
      </c>
      <c r="E33" s="51">
        <v>1111400</v>
      </c>
      <c r="G33" s="47" t="s">
        <v>129</v>
      </c>
    </row>
    <row r="34" spans="1:7" ht="12.75">
      <c r="A34" s="2"/>
      <c r="E34" s="52"/>
      <c r="G34" s="46"/>
    </row>
    <row r="35" spans="1:7" ht="63.75">
      <c r="A35" s="2" t="s">
        <v>14</v>
      </c>
      <c r="B35" s="18" t="s">
        <v>112</v>
      </c>
      <c r="C35" s="1">
        <v>8800000</v>
      </c>
      <c r="D35" s="1">
        <f>ROUND(C35/1.95583,2)</f>
        <v>4499368.55</v>
      </c>
      <c r="E35" s="51">
        <v>3288631</v>
      </c>
      <c r="G35" s="47" t="s">
        <v>130</v>
      </c>
    </row>
    <row r="36" spans="1:7" ht="12.75">
      <c r="A36" s="2"/>
      <c r="E36" s="52"/>
      <c r="G36" s="46"/>
    </row>
    <row r="37" spans="1:7" ht="105" customHeight="1">
      <c r="A37" s="2" t="s">
        <v>15</v>
      </c>
      <c r="B37" s="18" t="s">
        <v>77</v>
      </c>
      <c r="C37" s="1">
        <v>11500000</v>
      </c>
      <c r="D37" s="1">
        <f>ROUND(C37/1.95583,2)</f>
        <v>5879856.63</v>
      </c>
      <c r="E37" s="51">
        <v>4225826</v>
      </c>
      <c r="G37" s="47" t="s">
        <v>131</v>
      </c>
    </row>
    <row r="38" spans="1:7" ht="12.75">
      <c r="A38" s="2"/>
      <c r="E38" s="52"/>
      <c r="G38" s="46"/>
    </row>
    <row r="39" spans="1:7" ht="67.5" customHeight="1">
      <c r="A39" s="2" t="s">
        <v>87</v>
      </c>
      <c r="B39" s="18" t="s">
        <v>119</v>
      </c>
      <c r="C39" s="1">
        <v>1516000</v>
      </c>
      <c r="D39" s="1">
        <f>ROUND(C39/1.95583,2)</f>
        <v>775118.49</v>
      </c>
      <c r="E39" s="51">
        <v>557077</v>
      </c>
      <c r="G39" s="47" t="s">
        <v>132</v>
      </c>
    </row>
    <row r="40" spans="1:7" ht="12.75">
      <c r="A40" s="2"/>
      <c r="E40" s="52"/>
      <c r="G40" s="46"/>
    </row>
    <row r="41" spans="1:7" ht="63.75">
      <c r="A41" s="2" t="s">
        <v>16</v>
      </c>
      <c r="B41" s="18" t="s">
        <v>68</v>
      </c>
      <c r="C41" s="1">
        <v>1569000</v>
      </c>
      <c r="D41" s="1">
        <f>ROUND(C41/1.95583,2)</f>
        <v>802216.96</v>
      </c>
      <c r="E41" s="51">
        <v>560800</v>
      </c>
      <c r="G41" s="47" t="s">
        <v>133</v>
      </c>
    </row>
    <row r="42" spans="1:7" ht="12.75">
      <c r="A42" s="2"/>
      <c r="E42" s="52"/>
      <c r="G42" s="46"/>
    </row>
    <row r="43" spans="1:7" ht="63.75">
      <c r="A43" s="2" t="s">
        <v>17</v>
      </c>
      <c r="B43" s="18" t="s">
        <v>78</v>
      </c>
      <c r="C43" s="1">
        <v>600000</v>
      </c>
      <c r="D43" s="1">
        <f>ROUND(C43/1.95583,2)</f>
        <v>306775.13</v>
      </c>
      <c r="E43" s="51">
        <v>230712</v>
      </c>
      <c r="G43" s="47" t="s">
        <v>134</v>
      </c>
    </row>
    <row r="44" spans="1:7" ht="12.75">
      <c r="A44" s="2"/>
      <c r="E44" s="52"/>
      <c r="G44" s="46"/>
    </row>
    <row r="45" spans="1:7" ht="81" customHeight="1">
      <c r="A45" s="2" t="s">
        <v>18</v>
      </c>
      <c r="B45" s="18" t="s">
        <v>69</v>
      </c>
      <c r="C45" s="1">
        <v>750000</v>
      </c>
      <c r="D45" s="1">
        <f>ROUND(C45/1.95583,2)</f>
        <v>383468.91</v>
      </c>
      <c r="E45" s="51">
        <v>308924</v>
      </c>
      <c r="G45" s="47" t="s">
        <v>135</v>
      </c>
    </row>
    <row r="46" spans="1:7" ht="12.75">
      <c r="A46" s="2"/>
      <c r="E46" s="52"/>
      <c r="G46" s="46"/>
    </row>
    <row r="47" spans="1:7" ht="66.75" customHeight="1">
      <c r="A47" s="2" t="s">
        <v>19</v>
      </c>
      <c r="B47" s="18" t="s">
        <v>96</v>
      </c>
      <c r="C47" s="1">
        <v>1080000</v>
      </c>
      <c r="D47" s="1">
        <f>ROUND(C47/1.95583,2)</f>
        <v>552195.23</v>
      </c>
      <c r="E47" s="51">
        <v>243564.17</v>
      </c>
      <c r="G47" s="47" t="s">
        <v>136</v>
      </c>
    </row>
    <row r="48" spans="1:7" ht="12.75">
      <c r="A48" s="2"/>
      <c r="E48" s="52"/>
      <c r="G48" s="46"/>
    </row>
    <row r="49" spans="1:7" ht="51">
      <c r="A49" s="2" t="s">
        <v>20</v>
      </c>
      <c r="B49" s="18" t="s">
        <v>70</v>
      </c>
      <c r="C49" s="1">
        <v>4275000</v>
      </c>
      <c r="D49" s="1">
        <f>ROUND(C49/1.95583,2)</f>
        <v>2185772.79</v>
      </c>
      <c r="E49" s="51">
        <v>1827812</v>
      </c>
      <c r="G49" s="47" t="s">
        <v>137</v>
      </c>
    </row>
    <row r="50" spans="1:7" ht="12.75">
      <c r="A50" s="2"/>
      <c r="E50" s="52"/>
      <c r="G50" s="46"/>
    </row>
    <row r="51" spans="1:7" ht="51">
      <c r="A51" s="2" t="s">
        <v>21</v>
      </c>
      <c r="B51" s="18" t="s">
        <v>92</v>
      </c>
      <c r="C51" s="1">
        <v>1640000</v>
      </c>
      <c r="D51" s="1">
        <f>ROUND(C51/1.95583,2)</f>
        <v>838518.69</v>
      </c>
      <c r="E51" s="51">
        <v>677670</v>
      </c>
      <c r="G51" s="47" t="s">
        <v>138</v>
      </c>
    </row>
    <row r="52" spans="1:7" ht="12.75" customHeight="1">
      <c r="A52" s="2"/>
      <c r="E52" s="52"/>
      <c r="G52" s="46"/>
    </row>
    <row r="53" spans="1:7" ht="53.25" customHeight="1">
      <c r="A53" s="2" t="s">
        <v>22</v>
      </c>
      <c r="B53" s="18" t="s">
        <v>93</v>
      </c>
      <c r="D53" s="1">
        <v>2653605</v>
      </c>
      <c r="E53" s="51">
        <v>467171</v>
      </c>
      <c r="F53" s="1">
        <f>SUM(E17:E53)</f>
        <v>17617852.29</v>
      </c>
      <c r="G53" s="47" t="s">
        <v>139</v>
      </c>
    </row>
    <row r="54" spans="1:7" ht="12.75" customHeight="1">
      <c r="A54" s="2"/>
      <c r="E54" s="52"/>
      <c r="F54" s="1"/>
      <c r="G54" s="46"/>
    </row>
    <row r="55" spans="1:7" ht="51">
      <c r="A55" s="2" t="s">
        <v>23</v>
      </c>
      <c r="B55" s="18" t="s">
        <v>98</v>
      </c>
      <c r="D55" s="1">
        <v>250000</v>
      </c>
      <c r="E55" s="51">
        <v>77084</v>
      </c>
      <c r="G55" s="47" t="s">
        <v>140</v>
      </c>
    </row>
    <row r="56" spans="1:7" ht="12.75">
      <c r="A56" s="2"/>
      <c r="E56" s="52"/>
      <c r="G56" s="46"/>
    </row>
    <row r="57" spans="1:7" ht="51">
      <c r="A57" s="2" t="s">
        <v>24</v>
      </c>
      <c r="B57" s="18" t="s">
        <v>99</v>
      </c>
      <c r="D57" s="1">
        <v>350000</v>
      </c>
      <c r="E57" s="51">
        <v>295432</v>
      </c>
      <c r="G57" s="47" t="s">
        <v>141</v>
      </c>
    </row>
    <row r="58" spans="1:7" ht="12.75">
      <c r="A58" s="2"/>
      <c r="E58" s="52"/>
      <c r="G58" s="46"/>
    </row>
    <row r="59" spans="1:7" ht="51">
      <c r="A59" s="2" t="s">
        <v>25</v>
      </c>
      <c r="B59" s="18" t="s">
        <v>108</v>
      </c>
      <c r="D59" s="1">
        <v>1200000</v>
      </c>
      <c r="E59" s="51">
        <v>1117160</v>
      </c>
      <c r="G59" s="47" t="s">
        <v>142</v>
      </c>
    </row>
    <row r="60" spans="1:7" ht="12.75">
      <c r="A60" s="2"/>
      <c r="E60" s="52"/>
      <c r="G60" s="46"/>
    </row>
    <row r="61" spans="1:7" ht="63.75">
      <c r="A61" s="2" t="s">
        <v>26</v>
      </c>
      <c r="B61" s="18" t="s">
        <v>175</v>
      </c>
      <c r="C61" s="1">
        <v>4400000</v>
      </c>
      <c r="D61" s="1">
        <f>ROUND(C61/1.95583,2)</f>
        <v>2249684.28</v>
      </c>
      <c r="E61" s="51">
        <v>1691888</v>
      </c>
      <c r="G61" s="47" t="s">
        <v>143</v>
      </c>
    </row>
    <row r="62" spans="1:7" ht="12.75">
      <c r="A62" s="2"/>
      <c r="E62" s="52"/>
      <c r="G62" s="46"/>
    </row>
    <row r="63" spans="1:7" ht="79.5" customHeight="1">
      <c r="A63" s="2" t="s">
        <v>27</v>
      </c>
      <c r="B63" s="18" t="s">
        <v>71</v>
      </c>
      <c r="C63" s="1">
        <v>738960</v>
      </c>
      <c r="D63" s="1">
        <f>ROUND(C63/1.95583,2)</f>
        <v>377824.25</v>
      </c>
      <c r="E63" s="51">
        <v>249917</v>
      </c>
      <c r="F63" s="1">
        <f>SUM(E61:E63)</f>
        <v>1941805</v>
      </c>
      <c r="G63" s="47" t="s">
        <v>144</v>
      </c>
    </row>
    <row r="64" spans="1:7" ht="12.75">
      <c r="A64" s="2"/>
      <c r="E64" s="52"/>
      <c r="G64" s="46"/>
    </row>
    <row r="65" spans="1:7" ht="51">
      <c r="A65" s="2" t="s">
        <v>28</v>
      </c>
      <c r="B65" s="18" t="s">
        <v>109</v>
      </c>
      <c r="C65" s="1">
        <v>738960</v>
      </c>
      <c r="D65" s="1">
        <v>4400000</v>
      </c>
      <c r="E65" s="51">
        <v>3944940</v>
      </c>
      <c r="G65" s="47" t="s">
        <v>145</v>
      </c>
    </row>
    <row r="66" spans="1:7" ht="12.75">
      <c r="A66" s="2"/>
      <c r="E66" s="52"/>
      <c r="G66" s="46"/>
    </row>
    <row r="67" spans="1:7" ht="63.75">
      <c r="A67" s="2" t="s">
        <v>29</v>
      </c>
      <c r="B67" s="18" t="s">
        <v>113</v>
      </c>
      <c r="C67" s="1">
        <v>738960</v>
      </c>
      <c r="D67" s="1">
        <v>1915000</v>
      </c>
      <c r="E67" s="51">
        <v>1836382</v>
      </c>
      <c r="G67" s="47" t="s">
        <v>146</v>
      </c>
    </row>
    <row r="68" spans="1:7" ht="12.75" customHeight="1">
      <c r="A68" s="2"/>
      <c r="E68" s="52"/>
      <c r="G68" s="46"/>
    </row>
    <row r="69" spans="1:7" ht="64.5" customHeight="1">
      <c r="A69" s="2" t="s">
        <v>30</v>
      </c>
      <c r="B69" s="18" t="s">
        <v>164</v>
      </c>
      <c r="D69" s="1">
        <v>1930000</v>
      </c>
      <c r="E69" s="51">
        <v>1727750</v>
      </c>
      <c r="F69" s="1"/>
      <c r="G69" s="49" t="s">
        <v>163</v>
      </c>
    </row>
    <row r="70" spans="1:7" ht="12.75" customHeight="1">
      <c r="A70" s="2"/>
      <c r="E70" s="52"/>
      <c r="F70" s="1"/>
      <c r="G70" s="47"/>
    </row>
    <row r="71" spans="1:7" ht="52.5" customHeight="1">
      <c r="A71" s="2" t="s">
        <v>31</v>
      </c>
      <c r="B71" s="18" t="s">
        <v>177</v>
      </c>
      <c r="C71" s="1">
        <v>738960</v>
      </c>
      <c r="D71" s="1">
        <v>450000</v>
      </c>
      <c r="E71" s="51">
        <v>423882</v>
      </c>
      <c r="F71" s="1"/>
      <c r="G71" s="48" t="s">
        <v>182</v>
      </c>
    </row>
    <row r="72" spans="1:7" ht="12.75" customHeight="1">
      <c r="A72" s="2"/>
      <c r="E72" s="52"/>
      <c r="F72" s="1"/>
      <c r="G72" s="46"/>
    </row>
    <row r="73" spans="1:7" ht="64.5" customHeight="1">
      <c r="A73" s="2" t="s">
        <v>32</v>
      </c>
      <c r="B73" s="18" t="s">
        <v>178</v>
      </c>
      <c r="D73" s="1">
        <v>300000</v>
      </c>
      <c r="E73" s="51">
        <v>230708</v>
      </c>
      <c r="F73" s="1"/>
      <c r="G73" s="57" t="s">
        <v>183</v>
      </c>
    </row>
    <row r="74" spans="1:7" ht="12.75" customHeight="1">
      <c r="A74" s="2"/>
      <c r="E74" s="51"/>
      <c r="F74" s="1"/>
      <c r="G74" s="46"/>
    </row>
    <row r="75" spans="1:7" ht="53.25" customHeight="1">
      <c r="A75" s="2" t="s">
        <v>33</v>
      </c>
      <c r="B75" s="18" t="s">
        <v>186</v>
      </c>
      <c r="D75" s="1">
        <v>3700000</v>
      </c>
      <c r="E75" s="51">
        <v>3700000</v>
      </c>
      <c r="F75" s="1"/>
      <c r="G75" s="47" t="s">
        <v>185</v>
      </c>
    </row>
    <row r="76" spans="1:7" ht="12.75" customHeight="1">
      <c r="A76" s="2"/>
      <c r="E76" s="51"/>
      <c r="F76" s="1"/>
      <c r="G76" s="46"/>
    </row>
    <row r="77" spans="1:7" ht="53.25" customHeight="1">
      <c r="A77" s="2" t="s">
        <v>34</v>
      </c>
      <c r="B77" s="18" t="s">
        <v>95</v>
      </c>
      <c r="D77" s="1">
        <v>2787001</v>
      </c>
      <c r="E77" s="51">
        <v>5202568</v>
      </c>
      <c r="F77" s="1"/>
      <c r="G77" s="47" t="s">
        <v>147</v>
      </c>
    </row>
    <row r="78" spans="1:7" ht="12.75">
      <c r="A78" s="2"/>
      <c r="E78" s="52"/>
      <c r="G78" s="46"/>
    </row>
    <row r="79" spans="1:7" ht="107.25" customHeight="1">
      <c r="A79" s="2" t="s">
        <v>35</v>
      </c>
      <c r="B79" s="18" t="s">
        <v>176</v>
      </c>
      <c r="C79" s="1">
        <v>60250000</v>
      </c>
      <c r="D79" s="1">
        <f>ROUND(C79/1.95583,2)</f>
        <v>30805335.84</v>
      </c>
      <c r="E79" s="51">
        <v>21703674</v>
      </c>
      <c r="F79" s="1">
        <f>SUM(E74:E79)</f>
        <v>30606242</v>
      </c>
      <c r="G79" s="47" t="s">
        <v>148</v>
      </c>
    </row>
    <row r="80" spans="1:7" ht="12.75">
      <c r="A80" s="2"/>
      <c r="E80" s="52"/>
      <c r="G80" s="46"/>
    </row>
    <row r="81" spans="1:7" ht="63.75">
      <c r="A81" s="2" t="s">
        <v>65</v>
      </c>
      <c r="B81" s="18" t="s">
        <v>72</v>
      </c>
      <c r="C81" s="1">
        <v>1060000</v>
      </c>
      <c r="D81" s="1">
        <f>ROUND(C81/1.95583,2)</f>
        <v>541969.39</v>
      </c>
      <c r="E81" s="51">
        <v>30152</v>
      </c>
      <c r="F81" s="1">
        <f>SUM(E81)</f>
        <v>30152</v>
      </c>
      <c r="G81" s="47" t="s">
        <v>149</v>
      </c>
    </row>
    <row r="82" spans="1:5" ht="12.75">
      <c r="A82" s="2"/>
      <c r="E82" s="52"/>
    </row>
    <row r="83" spans="1:7" ht="76.5">
      <c r="A83" s="2" t="s">
        <v>36</v>
      </c>
      <c r="B83" s="18" t="s">
        <v>79</v>
      </c>
      <c r="C83" s="1">
        <v>2000000</v>
      </c>
      <c r="D83" s="1">
        <f>ROUND(C83/1.95583,2)</f>
        <v>1022583.76</v>
      </c>
      <c r="E83" s="51">
        <v>906032</v>
      </c>
      <c r="G83" s="47" t="s">
        <v>150</v>
      </c>
    </row>
    <row r="84" spans="1:7" ht="12.75">
      <c r="A84" s="2"/>
      <c r="E84" s="52"/>
      <c r="G84" s="46"/>
    </row>
    <row r="85" spans="1:7" ht="66" customHeight="1">
      <c r="A85" s="2" t="s">
        <v>37</v>
      </c>
      <c r="B85" s="18" t="s">
        <v>168</v>
      </c>
      <c r="C85" s="1">
        <v>2500000</v>
      </c>
      <c r="D85" s="1">
        <f>ROUND(C85/1.95583,2)</f>
        <v>1278229.7</v>
      </c>
      <c r="E85" s="51">
        <v>787500</v>
      </c>
      <c r="F85" s="1">
        <f>SUM(E83:E85)</f>
        <v>1693532</v>
      </c>
      <c r="G85" s="47" t="s">
        <v>165</v>
      </c>
    </row>
    <row r="86" spans="1:7" ht="12.75" customHeight="1">
      <c r="A86" s="2"/>
      <c r="E86" s="52"/>
      <c r="G86" s="46"/>
    </row>
    <row r="87" spans="1:7" ht="81" customHeight="1">
      <c r="A87" s="2" t="s">
        <v>67</v>
      </c>
      <c r="B87" s="18" t="s">
        <v>169</v>
      </c>
      <c r="D87" s="1">
        <v>1250000</v>
      </c>
      <c r="E87" s="51">
        <v>1066415</v>
      </c>
      <c r="G87" s="47" t="s">
        <v>166</v>
      </c>
    </row>
    <row r="88" spans="1:7" ht="12.75">
      <c r="A88" s="2"/>
      <c r="E88" s="52"/>
      <c r="G88" s="46"/>
    </row>
    <row r="89" spans="1:7" ht="66.75" customHeight="1">
      <c r="A89" s="2" t="s">
        <v>105</v>
      </c>
      <c r="B89" s="18" t="s">
        <v>170</v>
      </c>
      <c r="D89" s="1">
        <v>1250000</v>
      </c>
      <c r="E89" s="51">
        <v>1064146</v>
      </c>
      <c r="G89" s="47" t="s">
        <v>167</v>
      </c>
    </row>
    <row r="90" spans="1:7" ht="12.75">
      <c r="A90" s="2"/>
      <c r="E90" s="52"/>
      <c r="G90" s="46"/>
    </row>
    <row r="91" spans="1:7" ht="64.5" customHeight="1">
      <c r="A91" s="2" t="s">
        <v>38</v>
      </c>
      <c r="B91" s="38" t="s">
        <v>191</v>
      </c>
      <c r="C91" s="1">
        <v>4700000</v>
      </c>
      <c r="D91" s="39">
        <v>1000000</v>
      </c>
      <c r="E91" s="51">
        <v>1000000</v>
      </c>
      <c r="G91" s="47" t="s">
        <v>187</v>
      </c>
    </row>
    <row r="92" spans="1:7" ht="12.75" customHeight="1">
      <c r="A92" s="2"/>
      <c r="E92" s="52"/>
      <c r="G92" s="46"/>
    </row>
    <row r="93" spans="1:7" ht="64.5" customHeight="1">
      <c r="A93" s="2" t="s">
        <v>39</v>
      </c>
      <c r="B93" s="38" t="s">
        <v>192</v>
      </c>
      <c r="C93" s="39">
        <v>1500000</v>
      </c>
      <c r="D93" s="39">
        <v>2000000</v>
      </c>
      <c r="E93" s="51">
        <v>2000000</v>
      </c>
      <c r="G93" s="47" t="s">
        <v>188</v>
      </c>
    </row>
    <row r="94" spans="1:7" ht="12.75" customHeight="1">
      <c r="A94" s="2"/>
      <c r="B94" s="38"/>
      <c r="C94" s="39"/>
      <c r="D94" s="39"/>
      <c r="E94" s="51"/>
      <c r="G94" s="47"/>
    </row>
    <row r="95" spans="1:7" ht="64.5" customHeight="1">
      <c r="A95" s="2" t="s">
        <v>40</v>
      </c>
      <c r="B95" s="38" t="s">
        <v>193</v>
      </c>
      <c r="C95" s="39"/>
      <c r="D95" s="39">
        <v>1000000</v>
      </c>
      <c r="E95" s="51">
        <v>1000000</v>
      </c>
      <c r="G95" s="47" t="s">
        <v>189</v>
      </c>
    </row>
    <row r="96" spans="1:7" ht="12.75">
      <c r="A96" s="2"/>
      <c r="E96" s="52"/>
      <c r="G96" s="46"/>
    </row>
    <row r="97" spans="1:7" ht="66.75" customHeight="1">
      <c r="A97" s="2" t="s">
        <v>41</v>
      </c>
      <c r="B97" s="18" t="s">
        <v>10</v>
      </c>
      <c r="D97" s="1">
        <v>2195487</v>
      </c>
      <c r="E97" s="51">
        <v>2195487</v>
      </c>
      <c r="F97" s="1">
        <f>SUM(E91:E97)</f>
        <v>6195487</v>
      </c>
      <c r="G97" s="47" t="s">
        <v>152</v>
      </c>
    </row>
    <row r="98" spans="1:7" ht="12.75">
      <c r="A98" s="2"/>
      <c r="E98" s="52"/>
      <c r="G98" s="46"/>
    </row>
    <row r="99" spans="1:7" ht="51">
      <c r="A99" s="2" t="s">
        <v>42</v>
      </c>
      <c r="B99" s="18" t="s">
        <v>180</v>
      </c>
      <c r="D99" s="1">
        <v>763500</v>
      </c>
      <c r="E99" s="51">
        <v>763500</v>
      </c>
      <c r="G99" s="47" t="s">
        <v>153</v>
      </c>
    </row>
    <row r="100" spans="1:7" ht="12.75">
      <c r="A100" s="2"/>
      <c r="E100" s="52"/>
      <c r="G100" s="46"/>
    </row>
    <row r="101" spans="1:7" ht="51">
      <c r="A101" s="2" t="s">
        <v>43</v>
      </c>
      <c r="B101" s="18" t="s">
        <v>181</v>
      </c>
      <c r="D101" s="1">
        <v>8455782</v>
      </c>
      <c r="E101" s="51">
        <v>8455782</v>
      </c>
      <c r="G101" s="47" t="s">
        <v>190</v>
      </c>
    </row>
    <row r="102" spans="1:7" ht="12.75">
      <c r="A102" s="2"/>
      <c r="E102" s="52"/>
      <c r="G102" s="46"/>
    </row>
    <row r="103" spans="1:7" ht="51">
      <c r="A103" s="2" t="s">
        <v>44</v>
      </c>
      <c r="B103" s="18" t="s">
        <v>114</v>
      </c>
      <c r="C103" s="1">
        <v>738960</v>
      </c>
      <c r="D103" s="1">
        <v>2160000</v>
      </c>
      <c r="E103" s="51">
        <v>1630655</v>
      </c>
      <c r="G103" s="47" t="s">
        <v>155</v>
      </c>
    </row>
    <row r="104" spans="1:7" ht="12.75">
      <c r="A104" s="2"/>
      <c r="E104" s="52"/>
      <c r="G104" s="46"/>
    </row>
    <row r="105" spans="1:7" ht="51">
      <c r="A105" s="2" t="s">
        <v>45</v>
      </c>
      <c r="B105" s="18" t="s">
        <v>115</v>
      </c>
      <c r="C105" s="1">
        <v>738960</v>
      </c>
      <c r="D105" s="1">
        <v>661492</v>
      </c>
      <c r="E105" s="51">
        <v>365267</v>
      </c>
      <c r="G105" s="47" t="s">
        <v>156</v>
      </c>
    </row>
    <row r="106" spans="1:7" ht="12.75">
      <c r="A106" s="2"/>
      <c r="E106" s="52"/>
      <c r="G106" s="46"/>
    </row>
    <row r="107" spans="1:5" ht="12.75">
      <c r="A107" s="2"/>
      <c r="E107" s="52"/>
    </row>
    <row r="108" spans="1:7" ht="12.75">
      <c r="A108" s="4" t="s">
        <v>184</v>
      </c>
      <c r="B108" s="19"/>
      <c r="C108" s="3">
        <f>SUM(C7:C98)</f>
        <v>162989590</v>
      </c>
      <c r="D108" s="3">
        <f>SUM(D7:D107)</f>
        <v>119703638.65</v>
      </c>
      <c r="E108" s="50">
        <f>SUM(E7:E105)</f>
        <v>88711267.29</v>
      </c>
      <c r="F108" s="35">
        <f>SUM(F7:F98)</f>
        <v>65712164.29</v>
      </c>
      <c r="G108" s="46"/>
    </row>
    <row r="109" spans="1:6" ht="12.75">
      <c r="A109" s="36"/>
      <c r="B109" s="37"/>
      <c r="C109" s="35"/>
      <c r="D109" s="35"/>
      <c r="E109" s="53"/>
      <c r="F109" s="3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B13" sqref="B13"/>
    </sheetView>
  </sheetViews>
  <sheetFormatPr defaultColWidth="11.421875" defaultRowHeight="12.75" outlineLevelCol="1"/>
  <cols>
    <col min="1" max="1" width="4.57421875" style="0" customWidth="1"/>
    <col min="2" max="2" width="56.8515625" style="18" customWidth="1"/>
    <col min="3" max="3" width="11.421875" style="1" hidden="1" customWidth="1" outlineLevel="1"/>
    <col min="4" max="4" width="11.421875" style="1" customWidth="1" collapsed="1"/>
    <col min="5" max="5" width="11.421875" style="1" customWidth="1"/>
    <col min="6" max="6" width="11.421875" style="0" hidden="1" customWidth="1" outlineLevel="1"/>
    <col min="7" max="7" width="11.421875" style="0" customWidth="1" collapsed="1"/>
  </cols>
  <sheetData>
    <row r="1" ht="18">
      <c r="B1" s="15" t="s">
        <v>53</v>
      </c>
    </row>
    <row r="2" ht="18">
      <c r="B2" s="15"/>
    </row>
    <row r="3" spans="1:5" s="9" customFormat="1" ht="12.75">
      <c r="A3" s="23"/>
      <c r="B3" s="24"/>
      <c r="C3" s="25" t="s">
        <v>49</v>
      </c>
      <c r="D3" s="25" t="s">
        <v>49</v>
      </c>
      <c r="E3" s="26" t="s">
        <v>51</v>
      </c>
    </row>
    <row r="4" spans="1:5" s="9" customFormat="1" ht="12.75">
      <c r="A4" s="27"/>
      <c r="B4" s="28" t="s">
        <v>55</v>
      </c>
      <c r="C4" s="29" t="s">
        <v>50</v>
      </c>
      <c r="D4" s="29" t="s">
        <v>50</v>
      </c>
      <c r="E4" s="30">
        <v>41274</v>
      </c>
    </row>
    <row r="5" spans="1:5" s="9" customFormat="1" ht="12.75">
      <c r="A5" s="31"/>
      <c r="B5" s="32"/>
      <c r="C5" s="33" t="s">
        <v>52</v>
      </c>
      <c r="D5" s="33" t="s">
        <v>91</v>
      </c>
      <c r="E5" s="34" t="s">
        <v>91</v>
      </c>
    </row>
    <row r="6" spans="2:5" s="7" customFormat="1" ht="12.75">
      <c r="B6" s="16"/>
      <c r="C6" s="8"/>
      <c r="D6" s="8"/>
      <c r="E6" s="41"/>
    </row>
    <row r="7" spans="1:7" ht="81" customHeight="1">
      <c r="A7" s="2" t="s">
        <v>100</v>
      </c>
      <c r="B7" s="18" t="s">
        <v>74</v>
      </c>
      <c r="E7" s="52"/>
      <c r="G7" s="46"/>
    </row>
    <row r="8" spans="1:7" ht="12.75">
      <c r="A8" s="2"/>
      <c r="E8" s="52"/>
      <c r="G8" s="46"/>
    </row>
    <row r="9" spans="1:7" ht="66.75" customHeight="1">
      <c r="A9" s="2" t="s">
        <v>101</v>
      </c>
      <c r="B9" s="18" t="s">
        <v>86</v>
      </c>
      <c r="C9" s="1">
        <v>7000000</v>
      </c>
      <c r="D9" s="1">
        <f>ROUND(C9/1.95583,2)</f>
        <v>3579043.17</v>
      </c>
      <c r="E9" s="51">
        <v>1748074</v>
      </c>
      <c r="G9" s="47" t="s">
        <v>157</v>
      </c>
    </row>
    <row r="10" spans="1:7" ht="12.75">
      <c r="A10" s="2"/>
      <c r="E10" s="52"/>
      <c r="G10" s="46"/>
    </row>
    <row r="11" spans="1:7" ht="54.75" customHeight="1">
      <c r="A11" s="2" t="s">
        <v>102</v>
      </c>
      <c r="B11" s="18" t="s">
        <v>88</v>
      </c>
      <c r="C11" s="1">
        <v>20000000</v>
      </c>
      <c r="D11" s="1">
        <f>ROUND(C11/1.95583,2)</f>
        <v>10225837.62</v>
      </c>
      <c r="E11" s="51">
        <v>2621001</v>
      </c>
      <c r="G11" s="48" t="s">
        <v>123</v>
      </c>
    </row>
    <row r="12" spans="1:7" ht="12.75">
      <c r="A12" s="2"/>
      <c r="E12" s="52"/>
      <c r="G12" s="46"/>
    </row>
    <row r="13" spans="1:7" ht="51">
      <c r="A13" s="2" t="s">
        <v>103</v>
      </c>
      <c r="B13" s="18" t="s">
        <v>97</v>
      </c>
      <c r="C13" s="1">
        <v>7000000</v>
      </c>
      <c r="D13" s="1">
        <f>ROUND(C13/1.95583,2)</f>
        <v>3579043.17</v>
      </c>
      <c r="E13" s="51">
        <v>983151</v>
      </c>
      <c r="G13" s="47" t="s">
        <v>124</v>
      </c>
    </row>
    <row r="14" spans="1:7" ht="12.75">
      <c r="A14" s="2"/>
      <c r="E14" s="52"/>
      <c r="G14" s="46"/>
    </row>
    <row r="15" spans="1:7" ht="63.75">
      <c r="A15" s="2" t="s">
        <v>80</v>
      </c>
      <c r="B15" s="18" t="s">
        <v>89</v>
      </c>
      <c r="C15" s="1">
        <v>3000000</v>
      </c>
      <c r="D15" s="1">
        <f>ROUND(C15/1.95583,2)</f>
        <v>1533875.64</v>
      </c>
      <c r="E15" s="51">
        <v>1095150</v>
      </c>
      <c r="F15" s="1">
        <f>SUM(E9:E15)</f>
        <v>6447376</v>
      </c>
      <c r="G15" s="47" t="s">
        <v>125</v>
      </c>
    </row>
    <row r="16" spans="1:7" ht="12.75">
      <c r="A16" s="2"/>
      <c r="E16" s="52"/>
      <c r="F16" s="1"/>
      <c r="G16" s="46"/>
    </row>
    <row r="17" spans="1:7" ht="53.25" customHeight="1">
      <c r="A17" s="2" t="s">
        <v>81</v>
      </c>
      <c r="B17" s="18" t="s">
        <v>75</v>
      </c>
      <c r="C17" s="1">
        <v>150000</v>
      </c>
      <c r="D17" s="1">
        <f>ROUND(C17/1.95583,2)</f>
        <v>76693.78</v>
      </c>
      <c r="E17" s="51">
        <v>32062.35</v>
      </c>
      <c r="G17" s="47" t="s">
        <v>158</v>
      </c>
    </row>
    <row r="18" spans="1:7" ht="12.75">
      <c r="A18" s="2"/>
      <c r="E18" s="52"/>
      <c r="G18" s="46"/>
    </row>
    <row r="19" spans="1:7" ht="55.5" customHeight="1">
      <c r="A19" s="2" t="s">
        <v>82</v>
      </c>
      <c r="B19" s="18" t="s">
        <v>60</v>
      </c>
      <c r="C19" s="1">
        <v>123750</v>
      </c>
      <c r="D19" s="1">
        <f>ROUND(C19/1.95583,2)</f>
        <v>63272.37</v>
      </c>
      <c r="E19" s="51">
        <v>7797</v>
      </c>
      <c r="G19" s="47" t="s">
        <v>159</v>
      </c>
    </row>
    <row r="20" spans="1:7" ht="12.75">
      <c r="A20" s="2"/>
      <c r="E20" s="52"/>
      <c r="G20" s="46"/>
    </row>
    <row r="21" spans="1:7" ht="53.25" customHeight="1">
      <c r="A21" s="2" t="s">
        <v>83</v>
      </c>
      <c r="B21" s="18" t="s">
        <v>61</v>
      </c>
      <c r="C21" s="1">
        <v>600000</v>
      </c>
      <c r="D21" s="1">
        <f>ROUND(C21/1.95583,2)</f>
        <v>306775.13</v>
      </c>
      <c r="E21" s="51">
        <v>182343</v>
      </c>
      <c r="G21" s="47" t="s">
        <v>160</v>
      </c>
    </row>
    <row r="22" spans="1:7" ht="12.75">
      <c r="A22" s="2"/>
      <c r="E22" s="52"/>
      <c r="G22" s="46"/>
    </row>
    <row r="23" spans="1:7" ht="54" customHeight="1">
      <c r="A23" s="2" t="s">
        <v>84</v>
      </c>
      <c r="B23" s="18" t="s">
        <v>62</v>
      </c>
      <c r="C23" s="1">
        <v>800000</v>
      </c>
      <c r="D23" s="1">
        <f>ROUND(C23/1.95583,2)</f>
        <v>409033.5</v>
      </c>
      <c r="E23" s="51">
        <v>222297</v>
      </c>
      <c r="G23" s="47" t="s">
        <v>161</v>
      </c>
    </row>
    <row r="24" spans="1:7" ht="12.75">
      <c r="A24" s="2"/>
      <c r="E24" s="52"/>
      <c r="G24" s="46"/>
    </row>
    <row r="25" spans="1:7" ht="54" customHeight="1">
      <c r="A25" s="2" t="s">
        <v>104</v>
      </c>
      <c r="B25" s="18" t="s">
        <v>76</v>
      </c>
      <c r="C25" s="1">
        <v>4600000</v>
      </c>
      <c r="D25" s="1">
        <f>ROUND(C25/1.95583,2)</f>
        <v>2351942.65</v>
      </c>
      <c r="E25" s="51">
        <v>1593147</v>
      </c>
      <c r="G25" s="47" t="s">
        <v>162</v>
      </c>
    </row>
    <row r="26" spans="1:7" ht="12.75">
      <c r="A26" s="2"/>
      <c r="E26" s="52"/>
      <c r="G26" s="46"/>
    </row>
    <row r="27" spans="1:7" ht="94.5" customHeight="1">
      <c r="A27" s="2" t="s">
        <v>11</v>
      </c>
      <c r="B27" s="18" t="s">
        <v>63</v>
      </c>
      <c r="C27" s="1">
        <v>4900000</v>
      </c>
      <c r="D27" s="1">
        <f>ROUND(C27/1.95583,2)</f>
        <v>2505330.22</v>
      </c>
      <c r="E27" s="51">
        <f>681842+510301+482189</f>
        <v>1674332</v>
      </c>
      <c r="G27" s="47" t="s">
        <v>126</v>
      </c>
    </row>
    <row r="28" spans="1:7" ht="12.75">
      <c r="A28" s="2"/>
      <c r="E28" s="52"/>
      <c r="G28" s="46"/>
    </row>
    <row r="29" spans="1:7" ht="63.75">
      <c r="A29" s="2" t="s">
        <v>12</v>
      </c>
      <c r="B29" s="18" t="s">
        <v>64</v>
      </c>
      <c r="C29" s="1">
        <v>350000</v>
      </c>
      <c r="D29" s="1">
        <f>ROUND(C29/1.95583,2)</f>
        <v>178952.16</v>
      </c>
      <c r="E29" s="51">
        <v>115508</v>
      </c>
      <c r="G29" s="47" t="s">
        <v>127</v>
      </c>
    </row>
    <row r="30" spans="1:7" ht="12.75">
      <c r="A30" s="2"/>
      <c r="E30" s="52"/>
      <c r="G30" s="46"/>
    </row>
    <row r="31" spans="1:7" ht="66" customHeight="1">
      <c r="A31" s="2" t="s">
        <v>13</v>
      </c>
      <c r="B31" s="18" t="s">
        <v>66</v>
      </c>
      <c r="C31" s="1">
        <v>370000</v>
      </c>
      <c r="D31" s="1">
        <f>ROUND(C31/1.95583,2)</f>
        <v>189178</v>
      </c>
      <c r="E31" s="51">
        <v>128978</v>
      </c>
      <c r="G31" s="47" t="s">
        <v>128</v>
      </c>
    </row>
    <row r="32" spans="1:7" ht="12.75">
      <c r="A32" s="2"/>
      <c r="E32" s="52"/>
      <c r="G32" s="46"/>
    </row>
    <row r="33" spans="1:7" ht="63.75">
      <c r="A33" s="2" t="s">
        <v>54</v>
      </c>
      <c r="B33" s="18" t="s">
        <v>111</v>
      </c>
      <c r="C33" s="1">
        <v>3000000</v>
      </c>
      <c r="D33" s="1">
        <f>ROUND(C33/1.95583,2)</f>
        <v>1533875.64</v>
      </c>
      <c r="E33" s="51">
        <v>1075399</v>
      </c>
      <c r="G33" s="47" t="s">
        <v>129</v>
      </c>
    </row>
    <row r="34" spans="1:7" ht="12.75">
      <c r="A34" s="2"/>
      <c r="E34" s="52"/>
      <c r="G34" s="46"/>
    </row>
    <row r="35" spans="1:7" ht="63.75">
      <c r="A35" s="2" t="s">
        <v>14</v>
      </c>
      <c r="B35" s="18" t="s">
        <v>112</v>
      </c>
      <c r="C35" s="1">
        <v>8800000</v>
      </c>
      <c r="D35" s="1">
        <f>ROUND(C35/1.95583,2)</f>
        <v>4499368.55</v>
      </c>
      <c r="E35" s="51">
        <v>3184410</v>
      </c>
      <c r="G35" s="47" t="s">
        <v>130</v>
      </c>
    </row>
    <row r="36" spans="1:7" ht="12.75">
      <c r="A36" s="2"/>
      <c r="E36" s="52"/>
      <c r="G36" s="46"/>
    </row>
    <row r="37" spans="1:7" ht="105" customHeight="1">
      <c r="A37" s="2" t="s">
        <v>15</v>
      </c>
      <c r="B37" s="18" t="s">
        <v>77</v>
      </c>
      <c r="C37" s="1">
        <v>11500000</v>
      </c>
      <c r="D37" s="1">
        <f>ROUND(C37/1.95583,2)</f>
        <v>5879856.63</v>
      </c>
      <c r="E37" s="51">
        <v>4052635</v>
      </c>
      <c r="G37" s="47" t="s">
        <v>131</v>
      </c>
    </row>
    <row r="38" spans="1:7" ht="12.75">
      <c r="A38" s="2"/>
      <c r="E38" s="52"/>
      <c r="G38" s="46"/>
    </row>
    <row r="39" spans="1:7" ht="67.5" customHeight="1">
      <c r="A39" s="2" t="s">
        <v>87</v>
      </c>
      <c r="B39" s="18" t="s">
        <v>119</v>
      </c>
      <c r="C39" s="1">
        <v>1516000</v>
      </c>
      <c r="D39" s="1">
        <f>ROUND(C39/1.95583,2)</f>
        <v>775118.49</v>
      </c>
      <c r="E39" s="51">
        <v>533477</v>
      </c>
      <c r="G39" s="47" t="s">
        <v>132</v>
      </c>
    </row>
    <row r="40" spans="1:7" ht="12.75">
      <c r="A40" s="2"/>
      <c r="E40" s="52"/>
      <c r="G40" s="46"/>
    </row>
    <row r="41" spans="1:7" ht="63.75">
      <c r="A41" s="2" t="s">
        <v>16</v>
      </c>
      <c r="B41" s="18" t="s">
        <v>68</v>
      </c>
      <c r="C41" s="1">
        <v>1569000</v>
      </c>
      <c r="D41" s="1">
        <f>ROUND(C41/1.95583,2)</f>
        <v>802216.96</v>
      </c>
      <c r="E41" s="51">
        <v>534044</v>
      </c>
      <c r="G41" s="47" t="s">
        <v>133</v>
      </c>
    </row>
    <row r="42" spans="1:7" ht="12.75">
      <c r="A42" s="2"/>
      <c r="E42" s="52"/>
      <c r="G42" s="46"/>
    </row>
    <row r="43" spans="1:7" ht="63.75">
      <c r="A43" s="2" t="s">
        <v>17</v>
      </c>
      <c r="B43" s="18" t="s">
        <v>78</v>
      </c>
      <c r="C43" s="1">
        <v>600000</v>
      </c>
      <c r="D43" s="1">
        <f>ROUND(C43/1.95583,2)</f>
        <v>306775.13</v>
      </c>
      <c r="E43" s="51">
        <v>223035.35</v>
      </c>
      <c r="G43" s="47" t="s">
        <v>134</v>
      </c>
    </row>
    <row r="44" spans="1:7" ht="12.75">
      <c r="A44" s="2"/>
      <c r="E44" s="52"/>
      <c r="G44" s="46"/>
    </row>
    <row r="45" spans="1:7" ht="81" customHeight="1">
      <c r="A45" s="2" t="s">
        <v>18</v>
      </c>
      <c r="B45" s="18" t="s">
        <v>69</v>
      </c>
      <c r="C45" s="1">
        <v>750000</v>
      </c>
      <c r="D45" s="1">
        <f>ROUND(C45/1.95583,2)</f>
        <v>383468.91</v>
      </c>
      <c r="E45" s="51">
        <v>301471</v>
      </c>
      <c r="G45" s="47" t="s">
        <v>135</v>
      </c>
    </row>
    <row r="46" spans="1:7" ht="12.75">
      <c r="A46" s="2"/>
      <c r="E46" s="52"/>
      <c r="G46" s="46"/>
    </row>
    <row r="47" spans="1:7" ht="66.75" customHeight="1">
      <c r="A47" s="2" t="s">
        <v>19</v>
      </c>
      <c r="B47" s="18" t="s">
        <v>96</v>
      </c>
      <c r="C47" s="1">
        <v>1080000</v>
      </c>
      <c r="D47" s="1">
        <f>ROUND(C47/1.95583,2)</f>
        <v>552195.23</v>
      </c>
      <c r="E47" s="51">
        <v>211077</v>
      </c>
      <c r="G47" s="47" t="s">
        <v>136</v>
      </c>
    </row>
    <row r="48" spans="1:7" ht="12.75">
      <c r="A48" s="2"/>
      <c r="E48" s="52"/>
      <c r="G48" s="46"/>
    </row>
    <row r="49" spans="1:7" ht="51">
      <c r="A49" s="2" t="s">
        <v>20</v>
      </c>
      <c r="B49" s="18" t="s">
        <v>70</v>
      </c>
      <c r="C49" s="1">
        <v>4275000</v>
      </c>
      <c r="D49" s="1">
        <f>ROUND(C49/1.95583,2)</f>
        <v>2185772.79</v>
      </c>
      <c r="E49" s="51">
        <v>1790335</v>
      </c>
      <c r="G49" s="47" t="s">
        <v>137</v>
      </c>
    </row>
    <row r="50" spans="1:7" ht="12.75">
      <c r="A50" s="2"/>
      <c r="E50" s="52"/>
      <c r="G50" s="46"/>
    </row>
    <row r="51" spans="1:7" ht="51">
      <c r="A51" s="2" t="s">
        <v>21</v>
      </c>
      <c r="B51" s="18" t="s">
        <v>92</v>
      </c>
      <c r="C51" s="1">
        <v>1640000</v>
      </c>
      <c r="D51" s="1">
        <f>ROUND(C51/1.95583,2)</f>
        <v>838518.69</v>
      </c>
      <c r="E51" s="51">
        <v>651776</v>
      </c>
      <c r="G51" s="47" t="s">
        <v>138</v>
      </c>
    </row>
    <row r="52" spans="1:7" ht="12.75" customHeight="1">
      <c r="A52" s="2"/>
      <c r="E52" s="52"/>
      <c r="G52" s="46"/>
    </row>
    <row r="53" spans="1:7" ht="53.25" customHeight="1">
      <c r="A53" s="2" t="s">
        <v>22</v>
      </c>
      <c r="B53" s="18" t="s">
        <v>93</v>
      </c>
      <c r="D53" s="1">
        <v>2653605</v>
      </c>
      <c r="E53" s="51">
        <v>204096</v>
      </c>
      <c r="F53" s="1">
        <f>SUM(E17:E53)</f>
        <v>16718219.7</v>
      </c>
      <c r="G53" s="47" t="s">
        <v>139</v>
      </c>
    </row>
    <row r="54" spans="1:7" ht="12.75" customHeight="1">
      <c r="A54" s="2"/>
      <c r="E54" s="52"/>
      <c r="F54" s="1"/>
      <c r="G54" s="46"/>
    </row>
    <row r="55" spans="1:7" ht="51">
      <c r="A55" s="2" t="s">
        <v>23</v>
      </c>
      <c r="B55" s="18" t="s">
        <v>98</v>
      </c>
      <c r="D55" s="1">
        <v>250000</v>
      </c>
      <c r="E55" s="51">
        <v>52084</v>
      </c>
      <c r="G55" s="47" t="s">
        <v>140</v>
      </c>
    </row>
    <row r="56" spans="1:7" ht="12.75">
      <c r="A56" s="2"/>
      <c r="E56" s="52"/>
      <c r="G56" s="46"/>
    </row>
    <row r="57" spans="1:7" ht="51">
      <c r="A57" s="2" t="s">
        <v>24</v>
      </c>
      <c r="B57" s="18" t="s">
        <v>99</v>
      </c>
      <c r="D57" s="1">
        <v>350000</v>
      </c>
      <c r="E57" s="51">
        <v>286199</v>
      </c>
      <c r="G57" s="47" t="s">
        <v>141</v>
      </c>
    </row>
    <row r="58" spans="1:7" ht="12.75">
      <c r="A58" s="2"/>
      <c r="E58" s="52"/>
      <c r="G58" s="46"/>
    </row>
    <row r="59" spans="1:7" ht="51">
      <c r="A59" s="2" t="s">
        <v>25</v>
      </c>
      <c r="B59" s="18" t="s">
        <v>108</v>
      </c>
      <c r="D59" s="1">
        <v>1200000</v>
      </c>
      <c r="E59" s="51">
        <v>1102270</v>
      </c>
      <c r="G59" s="47" t="s">
        <v>142</v>
      </c>
    </row>
    <row r="60" spans="1:7" ht="12.75">
      <c r="A60" s="2"/>
      <c r="E60" s="52"/>
      <c r="G60" s="46"/>
    </row>
    <row r="61" spans="1:7" ht="63.75">
      <c r="A61" s="2" t="s">
        <v>26</v>
      </c>
      <c r="B61" s="18" t="s">
        <v>175</v>
      </c>
      <c r="C61" s="1">
        <v>4400000</v>
      </c>
      <c r="D61" s="1">
        <f>ROUND(C61/1.95583,2)</f>
        <v>2249684.28</v>
      </c>
      <c r="E61" s="51">
        <v>1635592</v>
      </c>
      <c r="G61" s="47" t="s">
        <v>143</v>
      </c>
    </row>
    <row r="62" spans="1:7" ht="12.75">
      <c r="A62" s="2"/>
      <c r="E62" s="52"/>
      <c r="G62" s="46"/>
    </row>
    <row r="63" spans="1:7" ht="79.5" customHeight="1">
      <c r="A63" s="2" t="s">
        <v>27</v>
      </c>
      <c r="B63" s="18" t="s">
        <v>71</v>
      </c>
      <c r="C63" s="1">
        <v>738960</v>
      </c>
      <c r="D63" s="1">
        <f>ROUND(C63/1.95583,2)</f>
        <v>377824.25</v>
      </c>
      <c r="E63" s="51">
        <v>238687</v>
      </c>
      <c r="F63" s="1">
        <f>SUM(E61:E63)</f>
        <v>1874279</v>
      </c>
      <c r="G63" s="47" t="s">
        <v>144</v>
      </c>
    </row>
    <row r="64" spans="1:7" ht="12.75">
      <c r="A64" s="2"/>
      <c r="E64" s="52"/>
      <c r="G64" s="46"/>
    </row>
    <row r="65" spans="1:7" ht="51">
      <c r="A65" s="2" t="s">
        <v>28</v>
      </c>
      <c r="B65" s="18" t="s">
        <v>109</v>
      </c>
      <c r="C65" s="1">
        <v>738960</v>
      </c>
      <c r="D65" s="1">
        <v>4400000</v>
      </c>
      <c r="E65" s="51">
        <v>3863259</v>
      </c>
      <c r="G65" s="47" t="s">
        <v>145</v>
      </c>
    </row>
    <row r="66" spans="1:7" ht="12.75">
      <c r="A66" s="2"/>
      <c r="E66" s="52"/>
      <c r="G66" s="46"/>
    </row>
    <row r="67" spans="1:7" ht="63.75">
      <c r="A67" s="2" t="s">
        <v>29</v>
      </c>
      <c r="B67" s="18" t="s">
        <v>113</v>
      </c>
      <c r="C67" s="1">
        <v>738960</v>
      </c>
      <c r="D67" s="1">
        <v>1915000</v>
      </c>
      <c r="E67" s="51">
        <v>1804118</v>
      </c>
      <c r="G67" s="47" t="s">
        <v>146</v>
      </c>
    </row>
    <row r="68" spans="1:7" ht="12.75" customHeight="1">
      <c r="A68" s="2"/>
      <c r="E68" s="52"/>
      <c r="G68" s="46"/>
    </row>
    <row r="69" spans="1:7" ht="64.5" customHeight="1">
      <c r="A69" s="2" t="s">
        <v>30</v>
      </c>
      <c r="B69" s="18" t="s">
        <v>164</v>
      </c>
      <c r="D69" s="1">
        <v>1930000</v>
      </c>
      <c r="E69" s="51">
        <v>1664840</v>
      </c>
      <c r="F69" s="1"/>
      <c r="G69" s="49" t="s">
        <v>163</v>
      </c>
    </row>
    <row r="70" spans="1:7" ht="12.75" customHeight="1">
      <c r="A70" s="2"/>
      <c r="E70" s="52"/>
      <c r="F70" s="1"/>
      <c r="G70" s="47"/>
    </row>
    <row r="71" spans="1:7" ht="52.5" customHeight="1">
      <c r="A71" s="2" t="s">
        <v>31</v>
      </c>
      <c r="B71" s="18" t="s">
        <v>177</v>
      </c>
      <c r="C71" s="1">
        <v>738960</v>
      </c>
      <c r="D71" s="1">
        <v>450000</v>
      </c>
      <c r="E71" s="51">
        <v>416239</v>
      </c>
      <c r="F71" s="1"/>
      <c r="G71" s="48" t="s">
        <v>182</v>
      </c>
    </row>
    <row r="72" spans="1:7" ht="12.75" customHeight="1">
      <c r="A72" s="2"/>
      <c r="E72" s="52"/>
      <c r="F72" s="1"/>
      <c r="G72" s="46"/>
    </row>
    <row r="73" spans="1:7" ht="64.5" customHeight="1">
      <c r="A73" s="2" t="s">
        <v>32</v>
      </c>
      <c r="B73" s="18" t="s">
        <v>178</v>
      </c>
      <c r="D73" s="1">
        <v>300000</v>
      </c>
      <c r="E73" s="51">
        <v>199185</v>
      </c>
      <c r="F73" s="1"/>
      <c r="G73" s="57" t="s">
        <v>183</v>
      </c>
    </row>
    <row r="74" spans="1:7" ht="12.75" customHeight="1">
      <c r="A74" s="2"/>
      <c r="E74" s="51"/>
      <c r="F74" s="1"/>
      <c r="G74" s="46"/>
    </row>
    <row r="75" spans="1:7" ht="53.25" customHeight="1">
      <c r="A75" s="2" t="s">
        <v>33</v>
      </c>
      <c r="B75" s="18" t="s">
        <v>186</v>
      </c>
      <c r="D75" s="1">
        <v>3700000</v>
      </c>
      <c r="E75" s="51">
        <v>2900000</v>
      </c>
      <c r="F75" s="1"/>
      <c r="G75" s="47" t="s">
        <v>185</v>
      </c>
    </row>
    <row r="76" spans="1:7" ht="12.75" customHeight="1">
      <c r="A76" s="2"/>
      <c r="E76" s="51"/>
      <c r="F76" s="1"/>
      <c r="G76" s="46"/>
    </row>
    <row r="77" spans="1:7" ht="53.25" customHeight="1">
      <c r="A77" s="2" t="s">
        <v>34</v>
      </c>
      <c r="B77" s="18" t="s">
        <v>95</v>
      </c>
      <c r="D77" s="1">
        <v>2787001</v>
      </c>
      <c r="E77" s="51">
        <v>5361717</v>
      </c>
      <c r="F77" s="1"/>
      <c r="G77" s="47" t="s">
        <v>147</v>
      </c>
    </row>
    <row r="78" spans="1:7" ht="12.75">
      <c r="A78" s="2"/>
      <c r="E78" s="52"/>
      <c r="G78" s="46"/>
    </row>
    <row r="79" spans="1:7" ht="107.25" customHeight="1">
      <c r="A79" s="2" t="s">
        <v>35</v>
      </c>
      <c r="B79" s="18" t="s">
        <v>176</v>
      </c>
      <c r="C79" s="1">
        <v>60250000</v>
      </c>
      <c r="D79" s="1">
        <f>ROUND(C79/1.95583,2)</f>
        <v>30805335.84</v>
      </c>
      <c r="E79" s="51">
        <v>21016430</v>
      </c>
      <c r="F79" s="1">
        <f>SUM(E74:E79)</f>
        <v>29278147</v>
      </c>
      <c r="G79" s="47" t="s">
        <v>148</v>
      </c>
    </row>
    <row r="80" spans="1:7" ht="12.75">
      <c r="A80" s="2"/>
      <c r="E80" s="52"/>
      <c r="G80" s="46"/>
    </row>
    <row r="81" spans="1:7" ht="63.75">
      <c r="A81" s="2" t="s">
        <v>65</v>
      </c>
      <c r="B81" s="18" t="s">
        <v>72</v>
      </c>
      <c r="C81" s="1">
        <v>1060000</v>
      </c>
      <c r="D81" s="1">
        <f>ROUND(C81/1.95583,2)</f>
        <v>541969.39</v>
      </c>
      <c r="E81" s="51">
        <v>9582</v>
      </c>
      <c r="F81" s="1">
        <f>SUM(E81)</f>
        <v>9582</v>
      </c>
      <c r="G81" s="47" t="s">
        <v>149</v>
      </c>
    </row>
    <row r="82" spans="1:5" ht="12.75">
      <c r="A82" s="2"/>
      <c r="E82" s="52"/>
    </row>
    <row r="83" spans="1:7" ht="76.5">
      <c r="A83" s="2" t="s">
        <v>36</v>
      </c>
      <c r="B83" s="18" t="s">
        <v>79</v>
      </c>
      <c r="C83" s="1">
        <v>2000000</v>
      </c>
      <c r="D83" s="1">
        <f>ROUND(C83/1.95583,2)</f>
        <v>1022583.76</v>
      </c>
      <c r="E83" s="51">
        <v>868835</v>
      </c>
      <c r="G83" s="47" t="s">
        <v>150</v>
      </c>
    </row>
    <row r="84" spans="1:7" ht="12.75">
      <c r="A84" s="2"/>
      <c r="E84" s="52"/>
      <c r="G84" s="46"/>
    </row>
    <row r="85" spans="1:7" ht="66" customHeight="1">
      <c r="A85" s="2" t="s">
        <v>37</v>
      </c>
      <c r="B85" s="18" t="s">
        <v>168</v>
      </c>
      <c r="C85" s="1">
        <v>2500000</v>
      </c>
      <c r="D85" s="1">
        <f>ROUND(C85/1.95583,2)</f>
        <v>1278229.7</v>
      </c>
      <c r="E85" s="51">
        <v>742500</v>
      </c>
      <c r="F85" s="1">
        <f>SUM(E83:E85)</f>
        <v>1611335</v>
      </c>
      <c r="G85" s="47" t="s">
        <v>165</v>
      </c>
    </row>
    <row r="86" spans="1:7" ht="12.75" customHeight="1">
      <c r="A86" s="2"/>
      <c r="E86" s="52"/>
      <c r="G86" s="46"/>
    </row>
    <row r="87" spans="1:7" ht="81" customHeight="1">
      <c r="A87" s="2" t="s">
        <v>67</v>
      </c>
      <c r="B87" s="18" t="s">
        <v>169</v>
      </c>
      <c r="D87" s="1">
        <v>1250000</v>
      </c>
      <c r="E87" s="51">
        <v>996573</v>
      </c>
      <c r="G87" s="47" t="s">
        <v>166</v>
      </c>
    </row>
    <row r="88" spans="1:7" ht="12.75">
      <c r="A88" s="2"/>
      <c r="E88" s="52"/>
      <c r="G88" s="46"/>
    </row>
    <row r="89" spans="1:7" ht="66.75" customHeight="1">
      <c r="A89" s="2" t="s">
        <v>105</v>
      </c>
      <c r="B89" s="18" t="s">
        <v>170</v>
      </c>
      <c r="D89" s="1">
        <v>1250000</v>
      </c>
      <c r="E89" s="51">
        <v>992842</v>
      </c>
      <c r="G89" s="47" t="s">
        <v>167</v>
      </c>
    </row>
    <row r="90" spans="1:7" ht="12.75">
      <c r="A90" s="2"/>
      <c r="E90" s="52"/>
      <c r="G90" s="46"/>
    </row>
    <row r="91" spans="1:7" ht="64.5" customHeight="1">
      <c r="A91" s="2" t="s">
        <v>38</v>
      </c>
      <c r="B91" s="38" t="s">
        <v>191</v>
      </c>
      <c r="C91" s="1">
        <v>4700000</v>
      </c>
      <c r="D91" s="39">
        <v>1000000</v>
      </c>
      <c r="E91" s="51">
        <v>1000000</v>
      </c>
      <c r="G91" s="47" t="s">
        <v>187</v>
      </c>
    </row>
    <row r="92" spans="1:7" ht="12.75" customHeight="1">
      <c r="A92" s="2"/>
      <c r="E92" s="52"/>
      <c r="G92" s="46"/>
    </row>
    <row r="93" spans="1:7" ht="64.5" customHeight="1">
      <c r="A93" s="2" t="s">
        <v>39</v>
      </c>
      <c r="B93" s="38" t="s">
        <v>192</v>
      </c>
      <c r="C93" s="39">
        <v>1500000</v>
      </c>
      <c r="D93" s="39">
        <v>2000000</v>
      </c>
      <c r="E93" s="51">
        <v>2000000</v>
      </c>
      <c r="G93" s="47" t="s">
        <v>188</v>
      </c>
    </row>
    <row r="94" spans="1:7" ht="12.75" customHeight="1">
      <c r="A94" s="2"/>
      <c r="B94" s="38"/>
      <c r="C94" s="39"/>
      <c r="D94" s="39"/>
      <c r="E94" s="51"/>
      <c r="G94" s="47"/>
    </row>
    <row r="95" spans="1:7" ht="64.5" customHeight="1">
      <c r="A95" s="2" t="s">
        <v>40</v>
      </c>
      <c r="B95" s="38" t="s">
        <v>193</v>
      </c>
      <c r="C95" s="39"/>
      <c r="D95" s="39">
        <v>1000000</v>
      </c>
      <c r="E95" s="51">
        <v>1000000</v>
      </c>
      <c r="G95" s="47" t="s">
        <v>189</v>
      </c>
    </row>
    <row r="96" spans="1:7" ht="12.75">
      <c r="A96" s="2"/>
      <c r="E96" s="52"/>
      <c r="G96" s="46"/>
    </row>
    <row r="97" spans="1:7" ht="66.75" customHeight="1">
      <c r="A97" s="2" t="s">
        <v>41</v>
      </c>
      <c r="B97" s="18" t="s">
        <v>10</v>
      </c>
      <c r="D97" s="1">
        <v>2195487</v>
      </c>
      <c r="E97" s="51">
        <v>2195487</v>
      </c>
      <c r="F97" s="1">
        <f>SUM(E91:E97)</f>
        <v>6195487</v>
      </c>
      <c r="G97" s="47" t="s">
        <v>152</v>
      </c>
    </row>
    <row r="98" spans="1:7" ht="12.75">
      <c r="A98" s="2"/>
      <c r="E98" s="52"/>
      <c r="G98" s="46"/>
    </row>
    <row r="99" spans="1:7" ht="51">
      <c r="A99" s="2" t="s">
        <v>42</v>
      </c>
      <c r="B99" s="18" t="s">
        <v>180</v>
      </c>
      <c r="D99" s="1">
        <v>763500</v>
      </c>
      <c r="E99" s="51">
        <v>763500</v>
      </c>
      <c r="G99" s="47" t="s">
        <v>153</v>
      </c>
    </row>
    <row r="100" spans="1:7" ht="12.75">
      <c r="A100" s="2"/>
      <c r="E100" s="52"/>
      <c r="G100" s="46"/>
    </row>
    <row r="101" spans="1:7" ht="51">
      <c r="A101" s="2" t="s">
        <v>43</v>
      </c>
      <c r="B101" s="18" t="s">
        <v>194</v>
      </c>
      <c r="D101" s="1">
        <v>5583624</v>
      </c>
      <c r="E101" s="51">
        <v>5583624</v>
      </c>
      <c r="G101" s="47" t="s">
        <v>195</v>
      </c>
    </row>
    <row r="102" spans="1:7" ht="12.75">
      <c r="A102" s="2"/>
      <c r="E102" s="52"/>
      <c r="G102" s="46"/>
    </row>
    <row r="103" spans="1:7" ht="51">
      <c r="A103" s="2" t="s">
        <v>44</v>
      </c>
      <c r="B103" s="18" t="s">
        <v>114</v>
      </c>
      <c r="C103" s="1">
        <v>738960</v>
      </c>
      <c r="D103" s="1">
        <v>2160000</v>
      </c>
      <c r="E103" s="51">
        <v>1534590</v>
      </c>
      <c r="G103" s="47" t="s">
        <v>155</v>
      </c>
    </row>
    <row r="104" spans="1:7" ht="12.75">
      <c r="A104" s="2"/>
      <c r="E104" s="52"/>
      <c r="G104" s="46"/>
    </row>
    <row r="105" spans="1:7" ht="51">
      <c r="A105" s="2" t="s">
        <v>45</v>
      </c>
      <c r="B105" s="18" t="s">
        <v>115</v>
      </c>
      <c r="C105" s="1">
        <v>738960</v>
      </c>
      <c r="D105" s="1">
        <v>661492</v>
      </c>
      <c r="E105" s="51">
        <v>317791</v>
      </c>
      <c r="G105" s="47" t="s">
        <v>156</v>
      </c>
    </row>
    <row r="106" spans="1:7" ht="12.75">
      <c r="A106" s="2"/>
      <c r="E106" s="52"/>
      <c r="G106" s="46"/>
    </row>
    <row r="107" spans="1:5" ht="12.75">
      <c r="A107" s="2"/>
      <c r="E107" s="52"/>
    </row>
    <row r="108" spans="1:7" ht="12.75">
      <c r="A108" s="4" t="s">
        <v>184</v>
      </c>
      <c r="B108" s="19"/>
      <c r="C108" s="3">
        <f>SUM(C7:C98)</f>
        <v>162989590</v>
      </c>
      <c r="D108" s="3">
        <f>SUM(D7:D107)</f>
        <v>116831480.65</v>
      </c>
      <c r="E108" s="50">
        <f>SUM(E7:E105)</f>
        <v>81711539.7</v>
      </c>
      <c r="F108" s="35">
        <f>SUM(F7:F98)</f>
        <v>62134425.7</v>
      </c>
      <c r="G108" s="46"/>
    </row>
    <row r="109" spans="1:6" ht="12.75">
      <c r="A109" s="36"/>
      <c r="B109" s="37"/>
      <c r="C109" s="35"/>
      <c r="D109" s="35"/>
      <c r="E109" s="53"/>
      <c r="F109" s="3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0">
      <selection activeCell="B9" sqref="B9"/>
    </sheetView>
  </sheetViews>
  <sheetFormatPr defaultColWidth="11.421875" defaultRowHeight="12.75" outlineLevelCol="1"/>
  <cols>
    <col min="1" max="1" width="4.57421875" style="58" customWidth="1"/>
    <col min="2" max="2" width="56.8515625" style="79" customWidth="1"/>
    <col min="3" max="3" width="11.421875" style="60" hidden="1" customWidth="1" outlineLevel="1"/>
    <col min="4" max="4" width="11.421875" style="60" customWidth="1" collapsed="1"/>
    <col min="5" max="5" width="11.421875" style="60" customWidth="1"/>
    <col min="6" max="6" width="11.421875" style="58" hidden="1" customWidth="1" outlineLevel="1"/>
    <col min="7" max="7" width="11.421875" style="58" customWidth="1" collapsed="1"/>
    <col min="8" max="16384" width="11.421875" style="58" customWidth="1"/>
  </cols>
  <sheetData>
    <row r="1" ht="18.75">
      <c r="B1" s="59" t="s">
        <v>53</v>
      </c>
    </row>
    <row r="2" ht="18.75">
      <c r="B2" s="59"/>
    </row>
    <row r="3" spans="1:5" s="65" customFormat="1" ht="13.5">
      <c r="A3" s="61"/>
      <c r="B3" s="62"/>
      <c r="C3" s="63" t="s">
        <v>49</v>
      </c>
      <c r="D3" s="63" t="s">
        <v>49</v>
      </c>
      <c r="E3" s="64" t="s">
        <v>51</v>
      </c>
    </row>
    <row r="4" spans="1:5" s="65" customFormat="1" ht="13.5">
      <c r="A4" s="66"/>
      <c r="B4" s="67" t="s">
        <v>55</v>
      </c>
      <c r="C4" s="68" t="s">
        <v>50</v>
      </c>
      <c r="D4" s="68" t="s">
        <v>50</v>
      </c>
      <c r="E4" s="69">
        <v>41639</v>
      </c>
    </row>
    <row r="5" spans="1:5" s="65" customFormat="1" ht="13.5">
      <c r="A5" s="70"/>
      <c r="B5" s="71"/>
      <c r="C5" s="72" t="s">
        <v>52</v>
      </c>
      <c r="D5" s="72" t="s">
        <v>91</v>
      </c>
      <c r="E5" s="73" t="s">
        <v>91</v>
      </c>
    </row>
    <row r="6" spans="2:5" s="74" customFormat="1" ht="13.5">
      <c r="B6" s="75"/>
      <c r="C6" s="76"/>
      <c r="D6" s="76"/>
      <c r="E6" s="77"/>
    </row>
    <row r="7" spans="1:7" ht="81" customHeight="1">
      <c r="A7" s="78" t="s">
        <v>100</v>
      </c>
      <c r="B7" s="79" t="s">
        <v>198</v>
      </c>
      <c r="E7" s="80"/>
      <c r="G7" s="81"/>
    </row>
    <row r="8" spans="1:7" ht="13.5">
      <c r="A8" s="78"/>
      <c r="E8" s="80"/>
      <c r="G8" s="81"/>
    </row>
    <row r="9" spans="1:7" ht="71.25" customHeight="1">
      <c r="A9" s="78" t="s">
        <v>101</v>
      </c>
      <c r="B9" s="79" t="s">
        <v>199</v>
      </c>
      <c r="C9" s="60">
        <v>7000000</v>
      </c>
      <c r="D9" s="60">
        <f>ROUND(C9/1.95583,2)</f>
        <v>3579043.17</v>
      </c>
      <c r="E9" s="82">
        <v>1606261.38</v>
      </c>
      <c r="G9" s="83" t="s">
        <v>157</v>
      </c>
    </row>
    <row r="10" spans="1:7" ht="13.5">
      <c r="A10" s="78"/>
      <c r="E10" s="80"/>
      <c r="G10" s="81"/>
    </row>
    <row r="11" spans="1:7" ht="60" customHeight="1">
      <c r="A11" s="78" t="s">
        <v>102</v>
      </c>
      <c r="B11" s="79" t="s">
        <v>200</v>
      </c>
      <c r="C11" s="60">
        <v>20000000</v>
      </c>
      <c r="D11" s="60">
        <f>ROUND(C11/1.95583,2)</f>
        <v>10225837.62</v>
      </c>
      <c r="E11" s="82">
        <v>1714773.18</v>
      </c>
      <c r="G11" s="84" t="s">
        <v>123</v>
      </c>
    </row>
    <row r="12" spans="1:7" ht="13.5">
      <c r="A12" s="78"/>
      <c r="E12" s="80"/>
      <c r="G12" s="81"/>
    </row>
    <row r="13" spans="1:7" ht="57.75" customHeight="1">
      <c r="A13" s="78" t="s">
        <v>103</v>
      </c>
      <c r="B13" s="79" t="s">
        <v>201</v>
      </c>
      <c r="C13" s="60">
        <v>7000000</v>
      </c>
      <c r="D13" s="60">
        <f>ROUND(C13/1.95583,2)</f>
        <v>3579043.17</v>
      </c>
      <c r="E13" s="82">
        <v>821692.71</v>
      </c>
      <c r="G13" s="83" t="s">
        <v>124</v>
      </c>
    </row>
    <row r="14" spans="1:7" ht="13.5">
      <c r="A14" s="78"/>
      <c r="E14" s="80"/>
      <c r="G14" s="81"/>
    </row>
    <row r="15" spans="1:7" ht="72" customHeight="1">
      <c r="A15" s="78" t="s">
        <v>80</v>
      </c>
      <c r="B15" s="79" t="s">
        <v>202</v>
      </c>
      <c r="C15" s="60">
        <v>3000000</v>
      </c>
      <c r="D15" s="60">
        <f>ROUND(C15/1.95583,2)</f>
        <v>1533875.64</v>
      </c>
      <c r="E15" s="82">
        <v>1059471.71</v>
      </c>
      <c r="F15" s="60">
        <f>SUM(E9:E15)</f>
        <v>5202198.9799999995</v>
      </c>
      <c r="G15" s="83" t="s">
        <v>125</v>
      </c>
    </row>
    <row r="16" spans="1:7" ht="13.5">
      <c r="A16" s="78"/>
      <c r="E16" s="80"/>
      <c r="F16" s="60"/>
      <c r="G16" s="81"/>
    </row>
    <row r="17" spans="1:7" ht="57.75" customHeight="1">
      <c r="A17" s="78" t="s">
        <v>81</v>
      </c>
      <c r="B17" s="79" t="s">
        <v>203</v>
      </c>
      <c r="C17" s="60">
        <v>150000</v>
      </c>
      <c r="D17" s="60">
        <f>ROUND(C17/1.95583,2)</f>
        <v>76693.78</v>
      </c>
      <c r="E17" s="82">
        <v>27889.53</v>
      </c>
      <c r="G17" s="83" t="s">
        <v>158</v>
      </c>
    </row>
    <row r="18" spans="1:7" ht="13.5">
      <c r="A18" s="78"/>
      <c r="E18" s="80"/>
      <c r="G18" s="81"/>
    </row>
    <row r="19" spans="1:7" ht="57.75" customHeight="1">
      <c r="A19" s="78" t="s">
        <v>82</v>
      </c>
      <c r="B19" s="79" t="s">
        <v>204</v>
      </c>
      <c r="C19" s="60">
        <v>123750</v>
      </c>
      <c r="D19" s="60">
        <f>ROUND(C19/1.95583,2)</f>
        <v>63272.37</v>
      </c>
      <c r="E19" s="82">
        <v>4627.31</v>
      </c>
      <c r="G19" s="83" t="s">
        <v>159</v>
      </c>
    </row>
    <row r="20" spans="1:7" ht="13.5">
      <c r="A20" s="78"/>
      <c r="E20" s="80"/>
      <c r="G20" s="81"/>
    </row>
    <row r="21" spans="1:7" ht="57.75" customHeight="1">
      <c r="A21" s="78" t="s">
        <v>83</v>
      </c>
      <c r="B21" s="79" t="s">
        <v>205</v>
      </c>
      <c r="C21" s="60">
        <v>600000</v>
      </c>
      <c r="D21" s="60">
        <f>ROUND(C21/1.95583,2)</f>
        <v>306775.13</v>
      </c>
      <c r="E21" s="82">
        <v>173644.98</v>
      </c>
      <c r="G21" s="83" t="s">
        <v>160</v>
      </c>
    </row>
    <row r="22" spans="1:7" ht="13.5">
      <c r="A22" s="78"/>
      <c r="E22" s="80"/>
      <c r="G22" s="81"/>
    </row>
    <row r="23" spans="1:7" ht="57.75" customHeight="1">
      <c r="A23" s="78" t="s">
        <v>84</v>
      </c>
      <c r="B23" s="79" t="s">
        <v>206</v>
      </c>
      <c r="C23" s="60">
        <v>800000</v>
      </c>
      <c r="D23" s="60">
        <f>ROUND(C23/1.95583,2)</f>
        <v>409033.5</v>
      </c>
      <c r="E23" s="82">
        <v>203665.65</v>
      </c>
      <c r="G23" s="83" t="s">
        <v>161</v>
      </c>
    </row>
    <row r="24" spans="1:7" ht="13.5">
      <c r="A24" s="78"/>
      <c r="E24" s="80"/>
      <c r="G24" s="81"/>
    </row>
    <row r="25" spans="1:7" ht="57" customHeight="1">
      <c r="A25" s="78" t="s">
        <v>104</v>
      </c>
      <c r="B25" s="79" t="s">
        <v>207</v>
      </c>
      <c r="C25" s="60">
        <v>4600000</v>
      </c>
      <c r="D25" s="60">
        <f>ROUND(C25/1.95583,2)</f>
        <v>2351942.65</v>
      </c>
      <c r="E25" s="82">
        <v>1533555.63</v>
      </c>
      <c r="G25" s="83" t="s">
        <v>162</v>
      </c>
    </row>
    <row r="26" spans="1:7" ht="13.5">
      <c r="A26" s="78"/>
      <c r="E26" s="80"/>
      <c r="G26" s="81"/>
    </row>
    <row r="27" spans="1:7" ht="94.5" customHeight="1">
      <c r="A27" s="78" t="s">
        <v>11</v>
      </c>
      <c r="B27" s="79" t="s">
        <v>208</v>
      </c>
      <c r="C27" s="60">
        <v>4900000</v>
      </c>
      <c r="D27" s="60">
        <f>ROUND(C27/1.95583,2)</f>
        <v>2505330.22</v>
      </c>
      <c r="E27" s="82">
        <f>655206.86+490564.38+463777.89</f>
        <v>1609549.13</v>
      </c>
      <c r="G27" s="83" t="s">
        <v>126</v>
      </c>
    </row>
    <row r="28" spans="1:7" ht="13.5">
      <c r="A28" s="78"/>
      <c r="E28" s="80"/>
      <c r="G28" s="81"/>
    </row>
    <row r="29" spans="1:7" ht="59.25" customHeight="1">
      <c r="A29" s="78" t="s">
        <v>12</v>
      </c>
      <c r="B29" s="79" t="s">
        <v>209</v>
      </c>
      <c r="C29" s="60">
        <v>350000</v>
      </c>
      <c r="D29" s="60">
        <f>ROUND(C29/1.95583,2)</f>
        <v>178952.16</v>
      </c>
      <c r="E29" s="82">
        <v>108378.4</v>
      </c>
      <c r="G29" s="83" t="s">
        <v>127</v>
      </c>
    </row>
    <row r="30" spans="1:7" ht="13.5">
      <c r="A30" s="78"/>
      <c r="E30" s="80"/>
      <c r="G30" s="81"/>
    </row>
    <row r="31" spans="1:7" ht="66" customHeight="1">
      <c r="A31" s="78" t="s">
        <v>13</v>
      </c>
      <c r="B31" s="79" t="s">
        <v>210</v>
      </c>
      <c r="C31" s="60">
        <v>370000</v>
      </c>
      <c r="D31" s="60">
        <f>ROUND(C31/1.95583,2)</f>
        <v>189178</v>
      </c>
      <c r="E31" s="82">
        <v>124097.16</v>
      </c>
      <c r="G31" s="83" t="s">
        <v>128</v>
      </c>
    </row>
    <row r="32" spans="1:7" ht="13.5">
      <c r="A32" s="78"/>
      <c r="E32" s="80"/>
      <c r="G32" s="81"/>
    </row>
    <row r="33" spans="1:7" ht="59.25" customHeight="1">
      <c r="A33" s="78" t="s">
        <v>54</v>
      </c>
      <c r="B33" s="79" t="s">
        <v>211</v>
      </c>
      <c r="C33" s="60">
        <v>3000000</v>
      </c>
      <c r="D33" s="60">
        <f>ROUND(C33/1.95583,2)</f>
        <v>1533875.64</v>
      </c>
      <c r="E33" s="82">
        <v>1037652.58</v>
      </c>
      <c r="G33" s="83" t="s">
        <v>129</v>
      </c>
    </row>
    <row r="34" spans="1:7" ht="13.5">
      <c r="A34" s="78"/>
      <c r="E34" s="80"/>
      <c r="G34" s="81"/>
    </row>
    <row r="35" spans="1:7" ht="67.5">
      <c r="A35" s="78" t="s">
        <v>14</v>
      </c>
      <c r="B35" s="79" t="s">
        <v>212</v>
      </c>
      <c r="C35" s="60">
        <v>8800000</v>
      </c>
      <c r="D35" s="60">
        <f>ROUND(C35/1.95583,2)</f>
        <v>4499368.55</v>
      </c>
      <c r="E35" s="82">
        <v>3075136.46</v>
      </c>
      <c r="G35" s="83" t="s">
        <v>130</v>
      </c>
    </row>
    <row r="36" spans="1:7" ht="13.5">
      <c r="A36" s="78"/>
      <c r="E36" s="80"/>
      <c r="G36" s="81"/>
    </row>
    <row r="37" spans="1:7" ht="105.75" customHeight="1">
      <c r="A37" s="78" t="s">
        <v>15</v>
      </c>
      <c r="B37" s="79" t="s">
        <v>213</v>
      </c>
      <c r="C37" s="60">
        <v>11500000</v>
      </c>
      <c r="D37" s="60">
        <f>ROUND(C37/1.95583,2)</f>
        <v>5879856.63</v>
      </c>
      <c r="E37" s="82">
        <v>3866850.02</v>
      </c>
      <c r="G37" s="83" t="s">
        <v>131</v>
      </c>
    </row>
    <row r="38" spans="1:7" ht="13.5">
      <c r="A38" s="78"/>
      <c r="E38" s="80"/>
      <c r="G38" s="81"/>
    </row>
    <row r="39" spans="1:7" ht="67.5" customHeight="1">
      <c r="A39" s="78" t="s">
        <v>87</v>
      </c>
      <c r="B39" s="79" t="s">
        <v>214</v>
      </c>
      <c r="C39" s="60">
        <v>1516000</v>
      </c>
      <c r="D39" s="60">
        <f>ROUND(C39/1.95583,2)</f>
        <v>775118.49</v>
      </c>
      <c r="E39" s="82">
        <v>508605.21</v>
      </c>
      <c r="G39" s="83" t="s">
        <v>132</v>
      </c>
    </row>
    <row r="40" spans="1:7" ht="13.5">
      <c r="A40" s="78"/>
      <c r="E40" s="80"/>
      <c r="G40" s="81"/>
    </row>
    <row r="41" spans="1:7" ht="72" customHeight="1">
      <c r="A41" s="78" t="s">
        <v>16</v>
      </c>
      <c r="B41" s="79" t="s">
        <v>215</v>
      </c>
      <c r="C41" s="60">
        <v>1569000</v>
      </c>
      <c r="D41" s="60">
        <f>ROUND(C41/1.95583,2)</f>
        <v>802216.96</v>
      </c>
      <c r="E41" s="82">
        <v>505952.03</v>
      </c>
      <c r="G41" s="83" t="s">
        <v>133</v>
      </c>
    </row>
    <row r="42" spans="1:7" ht="13.5">
      <c r="A42" s="78"/>
      <c r="E42" s="80"/>
      <c r="G42" s="81"/>
    </row>
    <row r="43" spans="1:7" ht="60.75" customHeight="1">
      <c r="A43" s="78" t="s">
        <v>17</v>
      </c>
      <c r="B43" s="79" t="s">
        <v>216</v>
      </c>
      <c r="C43" s="60">
        <v>600000</v>
      </c>
      <c r="D43" s="60">
        <f>ROUND(C43/1.95583,2)</f>
        <v>306775.13</v>
      </c>
      <c r="E43" s="82">
        <v>214992.18</v>
      </c>
      <c r="G43" s="83" t="s">
        <v>134</v>
      </c>
    </row>
    <row r="44" spans="1:7" ht="13.5">
      <c r="A44" s="78"/>
      <c r="E44" s="80"/>
      <c r="G44" s="81"/>
    </row>
    <row r="45" spans="1:7" ht="87" customHeight="1">
      <c r="A45" s="78" t="s">
        <v>18</v>
      </c>
      <c r="B45" s="79" t="s">
        <v>217</v>
      </c>
      <c r="C45" s="60">
        <v>750000</v>
      </c>
      <c r="D45" s="60">
        <f>ROUND(C45/1.95583,2)</f>
        <v>383468.91</v>
      </c>
      <c r="E45" s="82">
        <v>293663.44</v>
      </c>
      <c r="G45" s="83" t="s">
        <v>135</v>
      </c>
    </row>
    <row r="46" spans="1:7" ht="13.5">
      <c r="A46" s="78"/>
      <c r="E46" s="80"/>
      <c r="G46" s="81"/>
    </row>
    <row r="47" spans="1:7" ht="66.75" customHeight="1">
      <c r="A47" s="78" t="s">
        <v>19</v>
      </c>
      <c r="B47" s="79" t="s">
        <v>218</v>
      </c>
      <c r="C47" s="60">
        <v>1080000</v>
      </c>
      <c r="D47" s="60">
        <f>ROUND(C47/1.95583,2)</f>
        <v>552195.23</v>
      </c>
      <c r="E47" s="82">
        <v>178589.21</v>
      </c>
      <c r="G47" s="83" t="s">
        <v>136</v>
      </c>
    </row>
    <row r="48" spans="1:7" ht="13.5">
      <c r="A48" s="78"/>
      <c r="E48" s="80"/>
      <c r="G48" s="81"/>
    </row>
    <row r="49" spans="1:7" ht="54">
      <c r="A49" s="78" t="s">
        <v>20</v>
      </c>
      <c r="B49" s="79" t="s">
        <v>219</v>
      </c>
      <c r="C49" s="60">
        <v>4275000</v>
      </c>
      <c r="D49" s="60">
        <f>ROUND(C49/1.95583,2)</f>
        <v>2185772.79</v>
      </c>
      <c r="E49" s="82">
        <v>1751258.7</v>
      </c>
      <c r="G49" s="83" t="s">
        <v>137</v>
      </c>
    </row>
    <row r="50" spans="1:7" ht="13.5">
      <c r="A50" s="78"/>
      <c r="E50" s="80"/>
      <c r="G50" s="81"/>
    </row>
    <row r="51" spans="1:7" ht="60" customHeight="1">
      <c r="A51" s="78" t="s">
        <v>21</v>
      </c>
      <c r="B51" s="79" t="s">
        <v>220</v>
      </c>
      <c r="C51" s="60">
        <v>1640000</v>
      </c>
      <c r="D51" s="60">
        <f>ROUND(C51/1.95583,2)</f>
        <v>838518.69</v>
      </c>
      <c r="E51" s="82">
        <v>624716.96</v>
      </c>
      <c r="G51" s="83" t="s">
        <v>138</v>
      </c>
    </row>
    <row r="52" spans="1:7" ht="12.75" customHeight="1">
      <c r="A52" s="78"/>
      <c r="E52" s="80"/>
      <c r="G52" s="81"/>
    </row>
    <row r="53" spans="1:7" ht="56.25" customHeight="1">
      <c r="A53" s="78" t="s">
        <v>22</v>
      </c>
      <c r="B53" s="79" t="s">
        <v>221</v>
      </c>
      <c r="D53" s="60">
        <v>2653605</v>
      </c>
      <c r="E53" s="82">
        <v>0</v>
      </c>
      <c r="F53" s="60">
        <f>SUM(E17:E53)</f>
        <v>15842824.579999998</v>
      </c>
      <c r="G53" s="83" t="s">
        <v>139</v>
      </c>
    </row>
    <row r="54" spans="1:7" ht="12.75" customHeight="1">
      <c r="A54" s="78"/>
      <c r="E54" s="80"/>
      <c r="F54" s="60"/>
      <c r="G54" s="81"/>
    </row>
    <row r="55" spans="1:7" ht="58.5" customHeight="1">
      <c r="A55" s="78" t="s">
        <v>23</v>
      </c>
      <c r="B55" s="79" t="s">
        <v>222</v>
      </c>
      <c r="D55" s="60">
        <v>250000</v>
      </c>
      <c r="E55" s="82">
        <v>27083.69</v>
      </c>
      <c r="G55" s="83" t="s">
        <v>140</v>
      </c>
    </row>
    <row r="56" spans="1:7" ht="13.5">
      <c r="A56" s="78"/>
      <c r="E56" s="80"/>
      <c r="G56" s="81"/>
    </row>
    <row r="57" spans="1:7" ht="54">
      <c r="A57" s="78" t="s">
        <v>24</v>
      </c>
      <c r="B57" s="79" t="s">
        <v>223</v>
      </c>
      <c r="D57" s="60">
        <v>350000</v>
      </c>
      <c r="E57" s="82">
        <v>276608.19</v>
      </c>
      <c r="G57" s="83" t="s">
        <v>141</v>
      </c>
    </row>
    <row r="58" spans="1:7" ht="13.5">
      <c r="A58" s="78"/>
      <c r="E58" s="80"/>
      <c r="G58" s="81"/>
    </row>
    <row r="59" spans="1:7" ht="59.25" customHeight="1">
      <c r="A59" s="78" t="s">
        <v>25</v>
      </c>
      <c r="B59" s="79" t="s">
        <v>224</v>
      </c>
      <c r="D59" s="60">
        <v>1200000</v>
      </c>
      <c r="E59" s="82">
        <v>1086886.55</v>
      </c>
      <c r="G59" s="83" t="s">
        <v>142</v>
      </c>
    </row>
    <row r="60" spans="1:7" ht="13.5">
      <c r="A60" s="78"/>
      <c r="E60" s="80"/>
      <c r="G60" s="81"/>
    </row>
    <row r="61" spans="1:7" ht="72.75" customHeight="1">
      <c r="A61" s="78" t="s">
        <v>26</v>
      </c>
      <c r="B61" s="79" t="s">
        <v>225</v>
      </c>
      <c r="C61" s="60">
        <v>4400000</v>
      </c>
      <c r="D61" s="60">
        <f>ROUND(C61/1.95583,2)</f>
        <v>2249684.28</v>
      </c>
      <c r="E61" s="82">
        <v>1576608.15</v>
      </c>
      <c r="G61" s="83" t="s">
        <v>143</v>
      </c>
    </row>
    <row r="62" spans="1:7" ht="13.5">
      <c r="A62" s="78"/>
      <c r="E62" s="80"/>
      <c r="G62" s="81"/>
    </row>
    <row r="63" spans="1:7" ht="79.5" customHeight="1">
      <c r="A63" s="78" t="s">
        <v>27</v>
      </c>
      <c r="B63" s="79" t="s">
        <v>226</v>
      </c>
      <c r="C63" s="60">
        <v>738960</v>
      </c>
      <c r="D63" s="60">
        <f>ROUND(C63/1.95583,2)</f>
        <v>377824.25</v>
      </c>
      <c r="E63" s="82">
        <v>226956.87</v>
      </c>
      <c r="F63" s="60">
        <f>SUM(E61:E63)</f>
        <v>1803565.02</v>
      </c>
      <c r="G63" s="83" t="s">
        <v>144</v>
      </c>
    </row>
    <row r="64" spans="1:7" ht="13.5">
      <c r="A64" s="78"/>
      <c r="E64" s="80"/>
      <c r="G64" s="81"/>
    </row>
    <row r="65" spans="1:7" ht="58.5" customHeight="1">
      <c r="A65" s="78" t="s">
        <v>28</v>
      </c>
      <c r="B65" s="79" t="s">
        <v>227</v>
      </c>
      <c r="C65" s="60">
        <v>738960</v>
      </c>
      <c r="D65" s="60">
        <v>4400000</v>
      </c>
      <c r="E65" s="82">
        <v>3778907.71</v>
      </c>
      <c r="G65" s="83" t="s">
        <v>145</v>
      </c>
    </row>
    <row r="66" spans="1:7" ht="13.5">
      <c r="A66" s="78"/>
      <c r="E66" s="80"/>
      <c r="G66" s="81"/>
    </row>
    <row r="67" spans="1:7" ht="58.5" customHeight="1">
      <c r="A67" s="78" t="s">
        <v>29</v>
      </c>
      <c r="B67" s="79" t="s">
        <v>228</v>
      </c>
      <c r="C67" s="60">
        <v>738960</v>
      </c>
      <c r="D67" s="60">
        <v>1915000</v>
      </c>
      <c r="E67" s="82">
        <v>1770202.05</v>
      </c>
      <c r="G67" s="83" t="s">
        <v>146</v>
      </c>
    </row>
    <row r="68" spans="1:7" ht="12.75" customHeight="1">
      <c r="A68" s="78"/>
      <c r="E68" s="80"/>
      <c r="G68" s="81"/>
    </row>
    <row r="69" spans="1:7" ht="64.5" customHeight="1">
      <c r="A69" s="78" t="s">
        <v>30</v>
      </c>
      <c r="B69" s="79" t="s">
        <v>229</v>
      </c>
      <c r="D69" s="60">
        <v>1930000</v>
      </c>
      <c r="E69" s="82">
        <v>1599329.94</v>
      </c>
      <c r="F69" s="60"/>
      <c r="G69" s="85" t="s">
        <v>163</v>
      </c>
    </row>
    <row r="70" spans="1:7" ht="12.75" customHeight="1">
      <c r="A70" s="78"/>
      <c r="E70" s="80"/>
      <c r="F70" s="60"/>
      <c r="G70" s="83"/>
    </row>
    <row r="71" spans="1:7" ht="60" customHeight="1">
      <c r="A71" s="78" t="s">
        <v>31</v>
      </c>
      <c r="B71" s="79" t="s">
        <v>230</v>
      </c>
      <c r="C71" s="60">
        <v>738960</v>
      </c>
      <c r="D71" s="60">
        <v>450000</v>
      </c>
      <c r="E71" s="82">
        <v>408296.37</v>
      </c>
      <c r="F71" s="60"/>
      <c r="G71" s="84" t="s">
        <v>182</v>
      </c>
    </row>
    <row r="72" spans="1:7" ht="12.75" customHeight="1">
      <c r="A72" s="78"/>
      <c r="E72" s="80"/>
      <c r="F72" s="60"/>
      <c r="G72" s="81"/>
    </row>
    <row r="73" spans="1:7" ht="64.5" customHeight="1">
      <c r="A73" s="78" t="s">
        <v>32</v>
      </c>
      <c r="B73" s="79" t="s">
        <v>231</v>
      </c>
      <c r="D73" s="60">
        <v>300000</v>
      </c>
      <c r="E73" s="82">
        <v>166423.79</v>
      </c>
      <c r="F73" s="60"/>
      <c r="G73" s="86" t="s">
        <v>183</v>
      </c>
    </row>
    <row r="74" spans="1:7" ht="12.75" customHeight="1">
      <c r="A74" s="78"/>
      <c r="E74" s="82"/>
      <c r="F74" s="60"/>
      <c r="G74" s="81"/>
    </row>
    <row r="75" spans="1:7" ht="59.25" customHeight="1">
      <c r="A75" s="78" t="s">
        <v>33</v>
      </c>
      <c r="B75" s="79" t="s">
        <v>232</v>
      </c>
      <c r="D75" s="60">
        <v>3700000</v>
      </c>
      <c r="E75" s="82">
        <v>2900000</v>
      </c>
      <c r="F75" s="60"/>
      <c r="G75" s="83" t="s">
        <v>185</v>
      </c>
    </row>
    <row r="76" spans="1:7" ht="12.75" customHeight="1">
      <c r="A76" s="78"/>
      <c r="E76" s="82"/>
      <c r="F76" s="60"/>
      <c r="G76" s="81"/>
    </row>
    <row r="77" spans="1:7" ht="58.5" customHeight="1">
      <c r="A77" s="78" t="s">
        <v>34</v>
      </c>
      <c r="B77" s="79" t="s">
        <v>233</v>
      </c>
      <c r="D77" s="60">
        <v>2787001</v>
      </c>
      <c r="E77" s="82">
        <v>5876868.36</v>
      </c>
      <c r="F77" s="60"/>
      <c r="G77" s="83" t="s">
        <v>147</v>
      </c>
    </row>
    <row r="78" spans="1:7" ht="13.5">
      <c r="A78" s="78"/>
      <c r="E78" s="80"/>
      <c r="G78" s="81"/>
    </row>
    <row r="79" spans="1:7" ht="114.75" customHeight="1">
      <c r="A79" s="78" t="s">
        <v>35</v>
      </c>
      <c r="B79" s="79" t="s">
        <v>234</v>
      </c>
      <c r="C79" s="60">
        <v>60250000</v>
      </c>
      <c r="D79" s="60">
        <f>ROUND(C79/1.95583,2)</f>
        <v>30805335.84</v>
      </c>
      <c r="E79" s="82">
        <v>20289454.14</v>
      </c>
      <c r="F79" s="60">
        <f>SUM(E74:E79)</f>
        <v>29066322.5</v>
      </c>
      <c r="G79" s="83" t="s">
        <v>148</v>
      </c>
    </row>
    <row r="80" spans="1:7" ht="13.5">
      <c r="A80" s="78"/>
      <c r="E80" s="80"/>
      <c r="G80" s="81"/>
    </row>
    <row r="81" spans="1:7" ht="67.5">
      <c r="A81" s="78" t="s">
        <v>65</v>
      </c>
      <c r="B81" s="79" t="s">
        <v>235</v>
      </c>
      <c r="C81" s="60">
        <v>1060000</v>
      </c>
      <c r="D81" s="60">
        <f>ROUND(C81/1.95583,2)</f>
        <v>541969.39</v>
      </c>
      <c r="E81" s="82">
        <v>0</v>
      </c>
      <c r="F81" s="60">
        <f>SUM(E81)</f>
        <v>0</v>
      </c>
      <c r="G81" s="83" t="s">
        <v>149</v>
      </c>
    </row>
    <row r="82" spans="1:5" ht="13.5">
      <c r="A82" s="78"/>
      <c r="E82" s="80"/>
    </row>
    <row r="83" spans="1:7" ht="73.5" customHeight="1">
      <c r="A83" s="78" t="s">
        <v>36</v>
      </c>
      <c r="B83" s="79" t="s">
        <v>236</v>
      </c>
      <c r="C83" s="60">
        <v>2000000</v>
      </c>
      <c r="D83" s="60">
        <f>ROUND(C83/1.95583,2)</f>
        <v>1022583.76</v>
      </c>
      <c r="E83" s="82">
        <v>829743.82</v>
      </c>
      <c r="G83" s="83" t="s">
        <v>150</v>
      </c>
    </row>
    <row r="84" spans="1:7" ht="13.5">
      <c r="A84" s="78"/>
      <c r="E84" s="80"/>
      <c r="G84" s="81"/>
    </row>
    <row r="85" spans="1:7" ht="72" customHeight="1">
      <c r="A85" s="78" t="s">
        <v>37</v>
      </c>
      <c r="B85" s="79" t="s">
        <v>237</v>
      </c>
      <c r="C85" s="60">
        <v>2500000</v>
      </c>
      <c r="D85" s="60">
        <f>ROUND(C85/1.95583,2)</f>
        <v>1278229.7</v>
      </c>
      <c r="E85" s="82">
        <v>697500</v>
      </c>
      <c r="F85" s="60">
        <f>SUM(E83:E85)</f>
        <v>1527243.8199999998</v>
      </c>
      <c r="G85" s="83" t="s">
        <v>165</v>
      </c>
    </row>
    <row r="86" spans="1:7" ht="12.75" customHeight="1">
      <c r="A86" s="78"/>
      <c r="E86" s="80"/>
      <c r="G86" s="81"/>
    </row>
    <row r="87" spans="1:7" ht="81" customHeight="1">
      <c r="A87" s="78" t="s">
        <v>67</v>
      </c>
      <c r="B87" s="79" t="s">
        <v>238</v>
      </c>
      <c r="D87" s="60">
        <v>1250000</v>
      </c>
      <c r="E87" s="82">
        <v>924251.47</v>
      </c>
      <c r="G87" s="83" t="s">
        <v>166</v>
      </c>
    </row>
    <row r="88" spans="1:7" ht="13.5">
      <c r="A88" s="78"/>
      <c r="E88" s="80"/>
      <c r="G88" s="81"/>
    </row>
    <row r="89" spans="1:7" ht="66.75" customHeight="1">
      <c r="A89" s="78" t="s">
        <v>105</v>
      </c>
      <c r="B89" s="79" t="s">
        <v>0</v>
      </c>
      <c r="D89" s="60">
        <v>1250000</v>
      </c>
      <c r="E89" s="82">
        <v>918536.43</v>
      </c>
      <c r="G89" s="83" t="s">
        <v>167</v>
      </c>
    </row>
    <row r="90" spans="1:7" ht="13.5">
      <c r="A90" s="78"/>
      <c r="E90" s="80"/>
      <c r="G90" s="81"/>
    </row>
    <row r="91" spans="1:7" ht="75.75" customHeight="1">
      <c r="A91" s="78" t="s">
        <v>38</v>
      </c>
      <c r="B91" s="79" t="s">
        <v>1</v>
      </c>
      <c r="C91" s="60">
        <v>4700000</v>
      </c>
      <c r="D91" s="60">
        <v>1000000</v>
      </c>
      <c r="E91" s="82">
        <v>1000000</v>
      </c>
      <c r="G91" s="83" t="s">
        <v>187</v>
      </c>
    </row>
    <row r="92" spans="1:7" ht="12.75" customHeight="1">
      <c r="A92" s="78"/>
      <c r="E92" s="80"/>
      <c r="G92" s="81"/>
    </row>
    <row r="93" spans="1:7" ht="71.25" customHeight="1">
      <c r="A93" s="78" t="s">
        <v>39</v>
      </c>
      <c r="B93" s="79" t="s">
        <v>2</v>
      </c>
      <c r="C93" s="60">
        <v>1500000</v>
      </c>
      <c r="D93" s="60">
        <v>2000000</v>
      </c>
      <c r="E93" s="82">
        <v>2000000</v>
      </c>
      <c r="G93" s="83" t="s">
        <v>188</v>
      </c>
    </row>
    <row r="94" spans="1:7" ht="12.75" customHeight="1">
      <c r="A94" s="78"/>
      <c r="E94" s="82"/>
      <c r="G94" s="83"/>
    </row>
    <row r="95" spans="1:7" ht="64.5" customHeight="1">
      <c r="A95" s="78" t="s">
        <v>40</v>
      </c>
      <c r="B95" s="79" t="s">
        <v>3</v>
      </c>
      <c r="D95" s="60">
        <v>1000000</v>
      </c>
      <c r="E95" s="82">
        <v>1000000</v>
      </c>
      <c r="G95" s="83" t="s">
        <v>189</v>
      </c>
    </row>
    <row r="96" spans="1:7" ht="13.5">
      <c r="A96" s="78"/>
      <c r="E96" s="80"/>
      <c r="G96" s="81"/>
    </row>
    <row r="97" spans="1:7" ht="66.75" customHeight="1">
      <c r="A97" s="78" t="s">
        <v>41</v>
      </c>
      <c r="B97" s="79" t="s">
        <v>4</v>
      </c>
      <c r="D97" s="60">
        <v>2195487</v>
      </c>
      <c r="E97" s="82">
        <v>2195487</v>
      </c>
      <c r="F97" s="60">
        <f>SUM(E91:E97)</f>
        <v>6195487</v>
      </c>
      <c r="G97" s="83" t="s">
        <v>152</v>
      </c>
    </row>
    <row r="98" spans="1:7" ht="13.5">
      <c r="A98" s="78"/>
      <c r="E98" s="80"/>
      <c r="G98" s="81"/>
    </row>
    <row r="99" spans="1:7" ht="43.5" customHeight="1">
      <c r="A99" s="78" t="s">
        <v>42</v>
      </c>
      <c r="B99" s="79" t="s">
        <v>5</v>
      </c>
      <c r="D99" s="60">
        <v>763500</v>
      </c>
      <c r="E99" s="82">
        <v>763500</v>
      </c>
      <c r="G99" s="83" t="s">
        <v>153</v>
      </c>
    </row>
    <row r="100" spans="1:7" ht="13.5">
      <c r="A100" s="78"/>
      <c r="E100" s="80"/>
      <c r="G100" s="81"/>
    </row>
    <row r="101" spans="1:7" ht="60.75" customHeight="1">
      <c r="A101" s="78" t="s">
        <v>43</v>
      </c>
      <c r="B101" s="79" t="s">
        <v>6</v>
      </c>
      <c r="D101" s="60">
        <v>1305756</v>
      </c>
      <c r="E101" s="82">
        <v>1175180.4</v>
      </c>
      <c r="G101" s="83" t="s">
        <v>197</v>
      </c>
    </row>
    <row r="102" spans="1:7" ht="13.5">
      <c r="A102" s="78"/>
      <c r="E102" s="80"/>
      <c r="G102" s="81"/>
    </row>
    <row r="103" spans="1:7" ht="60" customHeight="1">
      <c r="A103" s="78" t="s">
        <v>44</v>
      </c>
      <c r="B103" s="79" t="s">
        <v>7</v>
      </c>
      <c r="D103" s="60">
        <v>5583624</v>
      </c>
      <c r="E103" s="82">
        <v>5583624</v>
      </c>
      <c r="G103" s="83" t="s">
        <v>195</v>
      </c>
    </row>
    <row r="104" spans="1:7" ht="13.5">
      <c r="A104" s="78"/>
      <c r="E104" s="80"/>
      <c r="G104" s="81"/>
    </row>
    <row r="105" spans="1:7" ht="60" customHeight="1">
      <c r="A105" s="78" t="s">
        <v>45</v>
      </c>
      <c r="B105" s="79" t="s">
        <v>8</v>
      </c>
      <c r="C105" s="60">
        <v>738960</v>
      </c>
      <c r="D105" s="60">
        <v>2160000</v>
      </c>
      <c r="E105" s="82">
        <v>1435073.9</v>
      </c>
      <c r="G105" s="83" t="s">
        <v>155</v>
      </c>
    </row>
    <row r="106" spans="1:7" ht="13.5">
      <c r="A106" s="78"/>
      <c r="E106" s="80"/>
      <c r="G106" s="81"/>
    </row>
    <row r="107" spans="1:7" ht="59.25" customHeight="1">
      <c r="A107" s="78" t="s">
        <v>196</v>
      </c>
      <c r="B107" s="79" t="s">
        <v>9</v>
      </c>
      <c r="C107" s="60">
        <v>738960</v>
      </c>
      <c r="D107" s="60">
        <v>661492</v>
      </c>
      <c r="E107" s="82">
        <v>268520.27</v>
      </c>
      <c r="G107" s="83" t="s">
        <v>156</v>
      </c>
    </row>
    <row r="108" spans="1:7" ht="13.5">
      <c r="A108" s="78"/>
      <c r="E108" s="80"/>
      <c r="G108" s="81"/>
    </row>
    <row r="109" spans="1:5" ht="13.5">
      <c r="A109" s="78"/>
      <c r="E109" s="80"/>
    </row>
    <row r="110" spans="1:7" ht="13.5">
      <c r="A110" s="87" t="s">
        <v>184</v>
      </c>
      <c r="B110" s="88"/>
      <c r="C110" s="89">
        <f>SUM(C7:C98)</f>
        <v>162989590</v>
      </c>
      <c r="D110" s="89">
        <f>SUM(D7:D109)</f>
        <v>118137236.65</v>
      </c>
      <c r="E110" s="90">
        <f>SUM(E7:E107)</f>
        <v>79820066.66000001</v>
      </c>
      <c r="F110" s="91">
        <f>SUM(F7:F98)</f>
        <v>59637641.9</v>
      </c>
      <c r="G110" s="81"/>
    </row>
    <row r="111" spans="1:6" ht="13.5">
      <c r="A111" s="92"/>
      <c r="B111" s="93"/>
      <c r="C111" s="91"/>
      <c r="D111" s="91"/>
      <c r="E111" s="94"/>
      <c r="F111" s="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Moers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Benutz02</dc:creator>
  <cp:keywords/>
  <dc:description/>
  <cp:lastModifiedBy>Stadt Moers</cp:lastModifiedBy>
  <cp:lastPrinted>2013-08-01T07:54:34Z</cp:lastPrinted>
  <dcterms:created xsi:type="dcterms:W3CDTF">1999-09-30T08:20:02Z</dcterms:created>
  <dcterms:modified xsi:type="dcterms:W3CDTF">2013-08-01T07:54:37Z</dcterms:modified>
  <cp:category/>
  <cp:version/>
  <cp:contentType/>
  <cp:contentStatus/>
</cp:coreProperties>
</file>